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Project\My Documents\Archive-Research\Statistics\Euthanasia\Netherlands\"/>
    </mc:Choice>
  </mc:AlternateContent>
  <bookViews>
    <workbookView xWindow="0" yWindow="0" windowWidth="14370" windowHeight="3930"/>
  </bookViews>
  <sheets>
    <sheet name="Contents" sheetId="2" r:id="rId1"/>
    <sheet name="Tables" sheetId="1" r:id="rId2"/>
    <sheet name="Charts" sheetId="4" r:id="rId3"/>
    <sheet name="Sources" sheetId="3" r:id="rId4"/>
  </sheets>
  <definedNames>
    <definedName name="Chart_Euthanasia_Assist_Suicide_Death_Total">Charts!$C$2:$N$2</definedName>
    <definedName name="Chart_Euthanasia_Assist_Suicide_Mortality_All_Causes">Charts!$AC$2:$AN$2</definedName>
    <definedName name="Chart_Euthanasia_Assist_Suicide_PerCent_Deaths_Per_100000_Pop">Charts!$P$2:$AA$2</definedName>
    <definedName name="Chart_Frequency">Charts!$C$80:$N$80</definedName>
    <definedName name="Chart_PerCent_GP_and_Other_Physicians_Involved">Charts!$P$38:$AA$38</definedName>
    <definedName name="Chart_Physicians_Involved_Total_and_Practice_Type">Charts!$C$38:$N$38</definedName>
    <definedName name="Chart_Review">Charts!$C$120:$N$120</definedName>
    <definedName name="Heading_Charts_Euthanasia_Assisted_Suicide">Charts!$A$3</definedName>
    <definedName name="Heading_Charts_Frequency">Charts!$A$80</definedName>
    <definedName name="Heading_Charts_Physicians_Involved">Charts!$A$38</definedName>
    <definedName name="Heading_Charts_Review">Charts!$A$120</definedName>
    <definedName name="Table_All_Deaths">Tables!$D$3</definedName>
    <definedName name="Table_Annual_Average_Caseload">Tables!$U$3</definedName>
    <definedName name="Table_Assisted_Suicide_Deaths">Tables!$H$4</definedName>
    <definedName name="Table_Combined_Euthanasia_Assist_Suicide">Tables!$I$4</definedName>
    <definedName name="Table_Euthanasia_Assisted_Suicide_as_PerCent_All_Deaths">Tables!$K$4</definedName>
    <definedName name="Table_Euthanasia_Assisted_Suicide_per_100_000_Population">Tables!$J$4</definedName>
    <definedName name="Table_Euthanasia_Deaths">Tables!$G$4</definedName>
    <definedName name="Table_Frequency">Tables!$V$2</definedName>
    <definedName name="Table_Percentage_of_All_Physicians">Tables!$T$4</definedName>
    <definedName name="Table_Percentage_of_GPs">Tables!$S$4</definedName>
    <definedName name="Table_Physicians_Involved">Tables!$L$2</definedName>
    <definedName name="Table_Physicians_Involved_Geriatrician_or_Nursing_Home_Physician">Tables!$N$4</definedName>
    <definedName name="Table_Physicians_Involved_GP">Tables!$L$4</definedName>
    <definedName name="Table_Physicians_Involved_Hospital_Specialist">Tables!$M$4</definedName>
    <definedName name="Table_Physicians_Involved_Other_Physician">Tables!$Q$4</definedName>
    <definedName name="Table_Physicians_Involved_Registrar">Tables!$O$4</definedName>
    <definedName name="Table_Physicians_Involved_Specialist_Trainee">Tables!$P$4</definedName>
    <definedName name="Table_Review">Tables!$X$2</definedName>
    <definedName name="Table_Sources_Mortality">Sources!$A$4</definedName>
    <definedName name="Table_Sources_Physicians">Sources!$A$25</definedName>
    <definedName name="Table_Total_Euthanasia_Assisted_Suicide">Tables!$F$4</definedName>
    <definedName name="Table_Total_Physicians_Involved">Tables!$R$4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19" i="1" l="1"/>
  <c r="Y18" i="1"/>
  <c r="Y17" i="1"/>
  <c r="Y16" i="1"/>
  <c r="Y15" i="1"/>
  <c r="Y14" i="1"/>
  <c r="Y13" i="1"/>
  <c r="Y12" i="1"/>
  <c r="Y11" i="1"/>
  <c r="X10" i="1"/>
  <c r="X9" i="1"/>
  <c r="X8" i="1"/>
  <c r="X7" i="1"/>
  <c r="X6" i="1"/>
  <c r="X5" i="1"/>
  <c r="U19" i="1" l="1"/>
  <c r="U18" i="1"/>
  <c r="S18" i="1"/>
  <c r="S17" i="1"/>
  <c r="S16" i="1"/>
  <c r="S15" i="1"/>
  <c r="S14" i="1"/>
  <c r="S13" i="1"/>
  <c r="S12" i="1"/>
  <c r="S11" i="1"/>
  <c r="S10" i="1"/>
  <c r="S9" i="1"/>
  <c r="S8" i="1"/>
  <c r="S7" i="1"/>
  <c r="I41" i="3" l="1"/>
  <c r="I40" i="3"/>
  <c r="I39" i="3"/>
  <c r="I38" i="3"/>
  <c r="I37" i="3"/>
  <c r="I36" i="3"/>
  <c r="I35" i="3"/>
  <c r="I34" i="3"/>
  <c r="I33" i="3"/>
  <c r="I32" i="3"/>
  <c r="I31" i="3"/>
  <c r="I30" i="3"/>
  <c r="I29" i="3"/>
  <c r="I28" i="3"/>
  <c r="I27" i="3"/>
  <c r="I26" i="3"/>
  <c r="R19" i="1"/>
  <c r="F19" i="1"/>
  <c r="J19" i="1" s="1"/>
  <c r="W19" i="1" l="1"/>
  <c r="V19" i="1"/>
  <c r="E5" i="1" l="1"/>
  <c r="F5" i="1" l="1"/>
  <c r="E18" i="1"/>
  <c r="D18" i="1"/>
  <c r="K5" i="1"/>
  <c r="J5" i="1"/>
  <c r="V5" i="1" l="1"/>
  <c r="W5" i="1"/>
  <c r="R18" i="1"/>
  <c r="T18" i="1" s="1"/>
  <c r="R17" i="1"/>
  <c r="T17" i="1" s="1"/>
  <c r="R16" i="1"/>
  <c r="T16" i="1" s="1"/>
  <c r="R14" i="1"/>
  <c r="T14" i="1" s="1"/>
  <c r="R13" i="1"/>
  <c r="T13" i="1" s="1"/>
  <c r="R12" i="1"/>
  <c r="T12" i="1" s="1"/>
  <c r="R11" i="1"/>
  <c r="T11" i="1" s="1"/>
  <c r="R10" i="1"/>
  <c r="T10" i="1" s="1"/>
  <c r="R9" i="1"/>
  <c r="T9" i="1" s="1"/>
  <c r="R8" i="1"/>
  <c r="T8" i="1" s="1"/>
  <c r="R7" i="1"/>
  <c r="T7" i="1" s="1"/>
  <c r="R15" i="1"/>
  <c r="T15" i="1" s="1"/>
  <c r="F6" i="1"/>
  <c r="F18" i="1"/>
  <c r="F17" i="1"/>
  <c r="F16" i="1"/>
  <c r="F15" i="1"/>
  <c r="F14" i="1"/>
  <c r="F13" i="1"/>
  <c r="F12" i="1"/>
  <c r="F11" i="1"/>
  <c r="F10" i="1"/>
  <c r="F9" i="1"/>
  <c r="F8" i="1"/>
  <c r="F7" i="1"/>
  <c r="J8" i="1" l="1"/>
  <c r="U8" i="1"/>
  <c r="V8" i="1"/>
  <c r="W8" i="1"/>
  <c r="U14" i="1"/>
  <c r="V14" i="1"/>
  <c r="W14" i="1"/>
  <c r="V9" i="1"/>
  <c r="U9" i="1"/>
  <c r="W9" i="1"/>
  <c r="J12" i="1"/>
  <c r="V12" i="1"/>
  <c r="W12" i="1"/>
  <c r="U12" i="1"/>
  <c r="J15" i="1"/>
  <c r="V15" i="1"/>
  <c r="U15" i="1"/>
  <c r="W15" i="1"/>
  <c r="K18" i="1"/>
  <c r="W18" i="1"/>
  <c r="V18" i="1"/>
  <c r="U11" i="1"/>
  <c r="W11" i="1"/>
  <c r="V11" i="1"/>
  <c r="J17" i="1"/>
  <c r="U17" i="1"/>
  <c r="W17" i="1"/>
  <c r="V17" i="1"/>
  <c r="W7" i="1"/>
  <c r="U7" i="1"/>
  <c r="V7" i="1"/>
  <c r="J7" i="1"/>
  <c r="J10" i="1"/>
  <c r="W10" i="1"/>
  <c r="V10" i="1"/>
  <c r="U10" i="1"/>
  <c r="W13" i="1"/>
  <c r="U13" i="1"/>
  <c r="V13" i="1"/>
  <c r="W16" i="1"/>
  <c r="V16" i="1"/>
  <c r="U16" i="1"/>
  <c r="J6" i="1"/>
  <c r="W6" i="1"/>
  <c r="V6" i="1"/>
  <c r="J18" i="1"/>
  <c r="J16" i="1"/>
  <c r="J14" i="1"/>
  <c r="J13" i="1"/>
  <c r="J11" i="1"/>
  <c r="J9" i="1"/>
  <c r="P6" i="3"/>
  <c r="D6" i="1" s="1"/>
  <c r="K6" i="1" s="1"/>
  <c r="P7" i="3"/>
  <c r="D7" i="1" s="1"/>
  <c r="K7" i="1" s="1"/>
  <c r="P8" i="3"/>
  <c r="P9" i="3"/>
  <c r="D9" i="1" s="1"/>
  <c r="K9" i="1" s="1"/>
  <c r="P10" i="3"/>
  <c r="P11" i="3"/>
  <c r="P12" i="3"/>
  <c r="D12" i="1" s="1"/>
  <c r="K12" i="1" s="1"/>
  <c r="P13" i="3"/>
  <c r="P14" i="3"/>
  <c r="P15" i="3"/>
  <c r="D15" i="1" s="1"/>
  <c r="K15" i="1" s="1"/>
  <c r="P16" i="3"/>
  <c r="P17" i="3"/>
  <c r="E7" i="1" l="1"/>
  <c r="E17" i="1"/>
  <c r="D17" i="1"/>
  <c r="K17" i="1" s="1"/>
  <c r="E14" i="1"/>
  <c r="D14" i="1"/>
  <c r="K14" i="1" s="1"/>
  <c r="E11" i="1"/>
  <c r="D11" i="1"/>
  <c r="K11" i="1" s="1"/>
  <c r="E8" i="1"/>
  <c r="D8" i="1"/>
  <c r="K8" i="1" s="1"/>
  <c r="E16" i="1"/>
  <c r="D16" i="1"/>
  <c r="K16" i="1" s="1"/>
  <c r="E13" i="1"/>
  <c r="D13" i="1"/>
  <c r="K13" i="1" s="1"/>
  <c r="E10" i="1"/>
  <c r="D10" i="1"/>
  <c r="K10" i="1" s="1"/>
  <c r="E15" i="1"/>
  <c r="E12" i="1"/>
  <c r="E9" i="1"/>
  <c r="E6" i="1"/>
</calcChain>
</file>

<file path=xl/sharedStrings.xml><?xml version="1.0" encoding="utf-8"?>
<sst xmlns="http://schemas.openxmlformats.org/spreadsheetml/2006/main" count="221" uniqueCount="137">
  <si>
    <t>Year</t>
  </si>
  <si>
    <t>2016</t>
  </si>
  <si>
    <t>2015</t>
  </si>
  <si>
    <t>2014</t>
  </si>
  <si>
    <t>2013</t>
  </si>
  <si>
    <t>2012</t>
  </si>
  <si>
    <t>2011</t>
  </si>
  <si>
    <t>2010</t>
  </si>
  <si>
    <t>2009</t>
  </si>
  <si>
    <t>2008</t>
  </si>
  <si>
    <t>2007</t>
  </si>
  <si>
    <t>2006</t>
  </si>
  <si>
    <t>2005</t>
  </si>
  <si>
    <t>2004</t>
  </si>
  <si>
    <t>Physicians</t>
  </si>
  <si>
    <t>Contents</t>
  </si>
  <si>
    <t>Physicians Involved</t>
  </si>
  <si>
    <t>Mortality</t>
  </si>
  <si>
    <t>Source:</t>
  </si>
  <si>
    <t>Sources:</t>
  </si>
  <si>
    <t>All Deaths</t>
  </si>
  <si>
    <t>This work is licensed under a Creative Commons Attribution-NonCommercial 4.0 International License.</t>
  </si>
  <si>
    <t>Table</t>
  </si>
  <si>
    <t>Death Statistics</t>
  </si>
  <si>
    <t>Chart</t>
  </si>
  <si>
    <r>
      <rPr>
        <b/>
        <sz val="11"/>
        <color theme="1"/>
        <rFont val="Calibri"/>
        <family val="2"/>
        <scheme val="minor"/>
      </rPr>
      <t>Note:</t>
    </r>
    <r>
      <rPr>
        <sz val="11"/>
        <color theme="1"/>
        <rFont val="Calibri"/>
        <family val="2"/>
        <scheme val="minor"/>
      </rPr>
      <t xml:space="preserve">  These are maximum numbers.  The statistics do not reveal if a physician is involved in more than one death.  Hence, the actual number of physicians involved may be lower, but not higher.</t>
    </r>
  </si>
  <si>
    <t>Netherlands</t>
  </si>
  <si>
    <t>Deaths in Netherlands Provinces</t>
  </si>
  <si>
    <t>Zeeland</t>
  </si>
  <si>
    <t>Zuid-Holland</t>
  </si>
  <si>
    <t>Friesland</t>
  </si>
  <si>
    <t>Groningen</t>
  </si>
  <si>
    <t>Drenthe</t>
  </si>
  <si>
    <t>Flevoland</t>
  </si>
  <si>
    <t>Overijssle</t>
  </si>
  <si>
    <t>Gelderland</t>
  </si>
  <si>
    <t>Utrecht</t>
  </si>
  <si>
    <t>Noord Holland</t>
  </si>
  <si>
    <t>Noord-Brabant</t>
  </si>
  <si>
    <t>Limburg</t>
  </si>
  <si>
    <t>Eurostat, Death by NUTS2 Region (Accessed 2016-09-15)</t>
  </si>
  <si>
    <t>2003</t>
  </si>
  <si>
    <t>2000</t>
  </si>
  <si>
    <t>2001</t>
  </si>
  <si>
    <t>2002</t>
  </si>
  <si>
    <t>Assisted Suicide*</t>
  </si>
  <si>
    <t>Euthanasia *</t>
  </si>
  <si>
    <t>Euthanasia/Assisted Suicide per 100,000 Population</t>
  </si>
  <si>
    <t>Euthanasia &amp; Assisted Suicide Deaths</t>
  </si>
  <si>
    <t>Total Euthanasia &amp; Assisted Suicide*</t>
  </si>
  <si>
    <t>Combined*</t>
  </si>
  <si>
    <t>*Regional Euthanasia Review Committees' Annual Reports</t>
  </si>
  <si>
    <t>GP*</t>
  </si>
  <si>
    <t>Hospital Specialist*</t>
  </si>
  <si>
    <t>Geriatrician or Physician in Nursing Home*</t>
  </si>
  <si>
    <t>Registrar*</t>
  </si>
  <si>
    <t>Other Physician*</t>
  </si>
  <si>
    <r>
      <t>Population</t>
    </r>
    <r>
      <rPr>
        <b/>
        <sz val="11"/>
        <color theme="3"/>
        <rFont val="Calibri"/>
        <family val="2"/>
      </rPr>
      <t>①②</t>
    </r>
  </si>
  <si>
    <r>
      <rPr>
        <u/>
        <sz val="11"/>
        <color theme="10"/>
        <rFont val="Calibri"/>
        <family val="2"/>
      </rPr>
      <t>①</t>
    </r>
    <r>
      <rPr>
        <u/>
        <sz val="11"/>
        <color theme="10"/>
        <rFont val="Calibri"/>
        <family val="2"/>
        <scheme val="minor"/>
      </rPr>
      <t>'The World Bank, World Data Bank: World Development Indicators-2002-2004 (Accessed 2016-09-16)</t>
    </r>
  </si>
  <si>
    <t>③Statistics Netherlands,Health, lifestyle, health care use and supply, causes of death; from 1900  -2002 (Accessed 2016-09-16)</t>
  </si>
  <si>
    <r>
      <t>All Deaths</t>
    </r>
    <r>
      <rPr>
        <b/>
        <sz val="11"/>
        <color theme="3"/>
        <rFont val="Calibri"/>
        <family val="2"/>
      </rPr>
      <t>③④</t>
    </r>
  </si>
  <si>
    <t>②'Eurostat: Population on 1 January- Netherlands-2005-2014 (Accessed 2016-09-15)</t>
  </si>
  <si>
    <t>④'Eurostat, Death by NUTS2 Region -2003-2014 (Accessed 2016-09-15)</t>
  </si>
  <si>
    <t>Medical Specialists*</t>
  </si>
  <si>
    <t>Percentage of GPs</t>
  </si>
  <si>
    <t>Euthanasia/ Assisted Suicide as  % of All Deaths</t>
  </si>
  <si>
    <t xml:space="preserve"> ①2015 death total is provisional. Statistics Netherlands, Deaths; underlying cause of death (shortlist), sex, age (Accessed 2016-09-16)</t>
  </si>
  <si>
    <t>Total①</t>
  </si>
  <si>
    <t>Mortality per 100,000 Population③</t>
  </si>
  <si>
    <t>Overview</t>
  </si>
  <si>
    <t>Practice Type</t>
  </si>
  <si>
    <t>Suggested Citation:</t>
  </si>
  <si>
    <t>Per Involved Physician</t>
  </si>
  <si>
    <t>Annual Average Caseload</t>
  </si>
  <si>
    <t>Frequency</t>
  </si>
  <si>
    <t>Daily</t>
  </si>
  <si>
    <t>Weeky</t>
  </si>
  <si>
    <t>Review/Oversight</t>
  </si>
  <si>
    <t>Time available to review each case</t>
  </si>
  <si>
    <t>Hours per Case</t>
  </si>
  <si>
    <r>
      <t>Review</t>
    </r>
    <r>
      <rPr>
        <b/>
        <sz val="15"/>
        <color theme="3"/>
        <rFont val="Calibri"/>
        <family val="2"/>
      </rPr>
      <t>⑤</t>
    </r>
  </si>
  <si>
    <r>
      <t xml:space="preserve">40 hour week
</t>
    </r>
    <r>
      <rPr>
        <b/>
        <sz val="13"/>
        <color theme="3"/>
        <rFont val="Calibri"/>
        <family val="2"/>
      </rPr>
      <t>⑥</t>
    </r>
    <r>
      <rPr>
        <b/>
        <sz val="13"/>
        <color theme="3"/>
        <rFont val="Calibri"/>
        <family val="2"/>
        <scheme val="minor"/>
      </rPr>
      <t xml:space="preserve">
</t>
    </r>
  </si>
  <si>
    <r>
      <t xml:space="preserve">Minutes per Case </t>
    </r>
    <r>
      <rPr>
        <b/>
        <sz val="11"/>
        <color theme="3"/>
        <rFont val="Calibri"/>
        <family val="2"/>
      </rPr>
      <t>⑦</t>
    </r>
  </si>
  <si>
    <t>⑤ By one person or one committee</t>
  </si>
  <si>
    <t xml:space="preserve">⑥ 52 weeks, no allowance for statutory holidays, etc. </t>
  </si>
  <si>
    <t>⑦ If less than one hour.</t>
  </si>
  <si>
    <t>Euthanasia/
Assisted Suicide Cases</t>
  </si>
  <si>
    <t>Specialist Trainee</t>
  </si>
  <si>
    <t>All Generalist Practitioners*</t>
  </si>
  <si>
    <t>GP's*</t>
  </si>
  <si>
    <t>Other Generalists*</t>
  </si>
  <si>
    <t>General Paediatricians*</t>
  </si>
  <si>
    <t>*Eurostat, Physicians by Medical Speciality (Accessed 2017-08-01)</t>
  </si>
  <si>
    <t>Total 1*</t>
  </si>
  <si>
    <t>Total 2**</t>
  </si>
  <si>
    <t>Physicians Employed in Care***</t>
  </si>
  <si>
    <t>*** Statistics Netherlands,Health, lifestyle, health care use and supply, causes of death; key figures: Physicians Employed in Care (Accessed 2017-07-31)</t>
  </si>
  <si>
    <t>** Eurostat, Physicians by Age and Sex (Accessed 2017-08-01)</t>
  </si>
  <si>
    <t xml:space="preserve">Percentage of All Physicians </t>
  </si>
  <si>
    <t>EUTHANASIA CHARTS</t>
  </si>
  <si>
    <t xml:space="preserve">Euthanasia &amp; Assisted Suicide </t>
  </si>
  <si>
    <t>Total Deaths</t>
  </si>
  <si>
    <t>Euthanasia Rates: % All Deaths &amp; Per 100,000 Population</t>
  </si>
  <si>
    <t>Euthanasia &amp; Mortality All Causes Per 100,000 Population</t>
  </si>
  <si>
    <t>Euthanasia and Assisted Suicide</t>
  </si>
  <si>
    <t>Euthanasia and Assisted Suicide Reported in Netherlands</t>
  </si>
  <si>
    <t xml:space="preserve">All deaths </t>
  </si>
  <si>
    <t>Regional Euthanasia Review Committees' Annual Reports (2002-2015)</t>
  </si>
  <si>
    <t>Euthanasia Deaths</t>
  </si>
  <si>
    <t xml:space="preserve">Assisted suicide deaths </t>
  </si>
  <si>
    <t>Combination euthanasia, assisted suicide</t>
  </si>
  <si>
    <t>Rate/100,000 population</t>
  </si>
  <si>
    <t>As  % of all deaths</t>
  </si>
  <si>
    <t xml:space="preserve">And mortality from all causes </t>
  </si>
  <si>
    <t>Frequency  (Daily, Weekly)</t>
  </si>
  <si>
    <t xml:space="preserve">General practitioner </t>
  </si>
  <si>
    <t xml:space="preserve">Hospital Specialist </t>
  </si>
  <si>
    <t xml:space="preserve">Geriatrician or nursing home physician </t>
  </si>
  <si>
    <t xml:space="preserve">Registrar </t>
  </si>
  <si>
    <t xml:space="preserve">Other Physician </t>
  </si>
  <si>
    <t xml:space="preserve">Percentage of general practitioners </t>
  </si>
  <si>
    <t xml:space="preserve">Percentage of all physicians </t>
  </si>
  <si>
    <t xml:space="preserve">Average annual caseload per involved physician </t>
  </si>
  <si>
    <t>Euthanasia, Assisted Suicide Death Total</t>
  </si>
  <si>
    <t>Total Physicians Involved</t>
  </si>
  <si>
    <t>Total &amp; Practice Type</t>
  </si>
  <si>
    <t>Total number of physicians involved</t>
  </si>
  <si>
    <t>Euthanasia &amp; Assisted Suicide</t>
  </si>
  <si>
    <t>Time Available for Review</t>
  </si>
  <si>
    <t>Sources</t>
  </si>
  <si>
    <t>SOURCES</t>
  </si>
  <si>
    <t>Number of Physicians</t>
  </si>
  <si>
    <t>% GP's and All Physicians</t>
  </si>
  <si>
    <r>
      <rPr>
        <b/>
        <sz val="9"/>
        <color rgb="FF000000"/>
        <rFont val="Verdana"/>
        <family val="2"/>
      </rPr>
      <t>Physicians employed in care.</t>
    </r>
    <r>
      <rPr>
        <sz val="9"/>
        <color rgb="FF000000"/>
        <rFont val="Verdana"/>
        <family val="2"/>
      </rPr>
      <t xml:space="preserve">  Qualified medically trained physicians and medical specialists registered in the BIG register (the Dutch central register of specific health care professions), who are employed in the Dutch care sector; resident in the Netherlands or abroad.</t>
    </r>
  </si>
  <si>
    <r>
      <rPr>
        <b/>
        <sz val="9"/>
        <color rgb="FF000000"/>
        <rFont val="Verdana"/>
        <family val="2"/>
      </rPr>
      <t>Dutch care sector</t>
    </r>
    <r>
      <rPr>
        <sz val="9"/>
        <color rgb="FF000000"/>
        <rFont val="Verdana"/>
        <family val="2"/>
      </rPr>
      <t>: Organisations with a code in the Statistics Netherlands' Standard Industrial Classification of all Economic Activities (SBI) starting with 85 (SBI 1993) or 86, 87 or 88 (SBI 2008).</t>
    </r>
  </si>
  <si>
    <r>
      <t xml:space="preserve">Murphy S.  </t>
    </r>
    <r>
      <rPr>
        <i/>
        <sz val="11"/>
        <color theme="1"/>
        <rFont val="Calibri"/>
        <family val="2"/>
        <scheme val="minor"/>
      </rPr>
      <t>Euthanasia reported in Netherlands: statistics compiled from the Regional Euthanasia Review Committees' Annual Reports</t>
    </r>
    <r>
      <rPr>
        <sz val="11"/>
        <color theme="1"/>
        <rFont val="Calibri"/>
        <family val="2"/>
        <scheme val="minor"/>
      </rPr>
      <t>.   Protection of Conscience Project, August, 2017.</t>
    </r>
  </si>
  <si>
    <r>
      <rPr>
        <b/>
        <sz val="11"/>
        <rFont val="Calibri"/>
        <family val="2"/>
        <scheme val="minor"/>
      </rPr>
      <t>12 August, 2017</t>
    </r>
    <r>
      <rPr>
        <u/>
        <sz val="11"/>
        <color theme="10"/>
        <rFont val="Calibri"/>
        <family val="2"/>
        <scheme val="minor"/>
      </rPr>
      <t xml:space="preserve">
</t>
    </r>
    <r>
      <rPr>
        <sz val="11"/>
        <color theme="1"/>
        <rFont val="Calibri"/>
        <family val="2"/>
        <scheme val="minor"/>
      </rPr>
      <t>Euthanasia statistics compiled here originate with reports from the Regional Euthanasia Review Committees' Annual Reports.  Links are provided to the reports.  Note that the links will not work if your web browser is not active.  Please report errors in this compilation to the Protection of Conscience Project (protection@consciencelaws.org).</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</si>
</sst>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0.0"/>
    <numFmt numFmtId="165" formatCode="0.0%"/>
    <numFmt numFmtId="166" formatCode="0.0"/>
    <numFmt numFmtId="167" formatCode="_(* #,##0_);_(* \(#,##0\);_(* &quot;-&quot;??_);_(@_)"/>
  </numFmts>
  <fonts count="24" x14ac:knownFonts="1">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u/>
      <sz val="11"/>
      <color theme="10"/>
      <name val="Calibri"/>
      <family val="2"/>
      <scheme val="minor"/>
    </font>
    <font>
      <b/>
      <sz val="11"/>
      <color theme="3"/>
      <name val="Calibri"/>
      <family val="2"/>
    </font>
    <font>
      <u/>
      <sz val="11"/>
      <color theme="10"/>
      <name val="Calibri"/>
      <family val="2"/>
    </font>
    <font>
      <sz val="10"/>
      <color theme="1"/>
      <name val="Calibri"/>
      <family val="2"/>
      <scheme val="minor"/>
    </font>
    <font>
      <b/>
      <sz val="10"/>
      <color theme="1"/>
      <name val="Calibri"/>
      <family val="2"/>
      <scheme val="minor"/>
    </font>
    <font>
      <b/>
      <sz val="13"/>
      <color theme="3"/>
      <name val="Calibri"/>
      <family val="2"/>
    </font>
    <font>
      <sz val="11"/>
      <color theme="1"/>
      <name val="Calibri"/>
      <family val="2"/>
    </font>
    <font>
      <b/>
      <sz val="15"/>
      <color theme="3"/>
      <name val="Calibri"/>
      <family val="2"/>
    </font>
    <font>
      <sz val="11"/>
      <name val="Calibri"/>
      <family val="2"/>
      <scheme val="minor"/>
    </font>
    <font>
      <sz val="9"/>
      <color rgb="FF000000"/>
      <name val="Verdana"/>
      <family val="2"/>
    </font>
    <font>
      <b/>
      <sz val="9"/>
      <color rgb="FF000000"/>
      <name val="Verdana"/>
      <family val="2"/>
    </font>
    <font>
      <u/>
      <sz val="11"/>
      <color theme="8"/>
      <name val="Calibri"/>
      <family val="2"/>
      <scheme val="minor"/>
    </font>
    <font>
      <b/>
      <u/>
      <sz val="15"/>
      <color theme="4" tint="-0.249977111117893"/>
      <name val="Calibri"/>
      <family val="2"/>
      <scheme val="minor"/>
    </font>
    <font>
      <b/>
      <sz val="11"/>
      <name val="Calibri"/>
      <family val="2"/>
      <scheme val="minor"/>
    </font>
    <font>
      <sz val="11"/>
      <color theme="8"/>
      <name val="Calibri"/>
      <family val="2"/>
      <scheme val="minor"/>
    </font>
    <font>
      <b/>
      <u/>
      <sz val="15"/>
      <color theme="8"/>
      <name val="Calibri"/>
      <family val="2"/>
      <scheme val="minor"/>
    </font>
    <font>
      <i/>
      <sz val="11"/>
      <color theme="1"/>
      <name val="Calibri"/>
      <family val="2"/>
      <scheme val="minor"/>
    </font>
    <font>
      <b/>
      <u/>
      <sz val="15"/>
      <color theme="4"/>
      <name val="Calibri"/>
      <family val="2"/>
      <scheme val="minor"/>
    </font>
  </fonts>
  <fills count="4">
    <fill>
      <patternFill patternType="none"/>
    </fill>
    <fill>
      <patternFill patternType="gray125"/>
    </fill>
    <fill>
      <patternFill patternType="solid">
        <fgColor theme="7" tint="0.59999389629810485"/>
        <bgColor indexed="64"/>
      </patternFill>
    </fill>
    <fill>
      <patternFill patternType="solid">
        <fgColor theme="7" tint="0.79998168889431442"/>
        <bgColor indexed="64"/>
      </patternFill>
    </fill>
  </fills>
  <borders count="4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ck">
        <color theme="4"/>
      </left>
      <right/>
      <top style="thick">
        <color theme="4"/>
      </top>
      <bottom style="thick">
        <color theme="4"/>
      </bottom>
      <diagonal/>
    </border>
    <border>
      <left/>
      <right style="thick">
        <color theme="4"/>
      </right>
      <top style="thick">
        <color theme="4"/>
      </top>
      <bottom style="thick">
        <color theme="4"/>
      </bottom>
      <diagonal/>
    </border>
    <border>
      <left/>
      <right/>
      <top style="thick">
        <color theme="4"/>
      </top>
      <bottom style="thick">
        <color theme="4"/>
      </bottom>
      <diagonal/>
    </border>
    <border>
      <left style="thick">
        <color theme="4" tint="0.499984740745262"/>
      </left>
      <right/>
      <top style="thick">
        <color theme="4" tint="0.499984740745262"/>
      </top>
      <bottom style="thick">
        <color theme="4" tint="0.499984740745262"/>
      </bottom>
      <diagonal/>
    </border>
    <border>
      <left/>
      <right/>
      <top style="thick">
        <color theme="4" tint="0.499984740745262"/>
      </top>
      <bottom style="thick">
        <color theme="4" tint="0.499984740745262"/>
      </bottom>
      <diagonal/>
    </border>
    <border>
      <left/>
      <right style="thick">
        <color theme="4" tint="0.499984740745262"/>
      </right>
      <top style="thick">
        <color theme="4" tint="0.499984740745262"/>
      </top>
      <bottom style="thick">
        <color theme="4" tint="0.499984740745262"/>
      </bottom>
      <diagonal/>
    </border>
    <border>
      <left style="thick">
        <color theme="4" tint="0.499984740745262"/>
      </left>
      <right/>
      <top/>
      <bottom/>
      <diagonal/>
    </border>
    <border>
      <left style="thick">
        <color theme="4" tint="0.499984740745262"/>
      </left>
      <right/>
      <top style="thick">
        <color theme="4" tint="0.499984740745262"/>
      </top>
      <bottom style="medium">
        <color theme="4" tint="0.39997558519241921"/>
      </bottom>
      <diagonal/>
    </border>
    <border>
      <left/>
      <right style="thick">
        <color theme="4" tint="0.499984740745262"/>
      </right>
      <top style="thick">
        <color theme="4" tint="0.499984740745262"/>
      </top>
      <bottom style="medium">
        <color theme="4" tint="0.39997558519241921"/>
      </bottom>
      <diagonal/>
    </border>
    <border>
      <left/>
      <right style="thick">
        <color theme="4" tint="0.499984740745262"/>
      </right>
      <top/>
      <bottom/>
      <diagonal/>
    </border>
    <border>
      <left/>
      <right/>
      <top style="thin">
        <color auto="1"/>
      </top>
      <bottom style="thick">
        <color theme="4" tint="0.499984740745262"/>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right style="thick">
        <color theme="4"/>
      </right>
      <top style="thick">
        <color theme="4"/>
      </top>
      <bottom style="thick">
        <color theme="4" tint="0.499984740745262"/>
      </bottom>
      <diagonal/>
    </border>
    <border>
      <left/>
      <right style="thick">
        <color theme="4"/>
      </right>
      <top/>
      <bottom/>
      <diagonal/>
    </border>
    <border>
      <left/>
      <right style="thick">
        <color theme="4" tint="0.499984740745262"/>
      </right>
      <top/>
      <bottom style="thick">
        <color theme="4" tint="0.499984740745262"/>
      </bottom>
      <diagonal/>
    </border>
    <border>
      <left style="thick">
        <color theme="4" tint="0.499984740745262"/>
      </left>
      <right/>
      <top/>
      <bottom style="thick">
        <color theme="4" tint="0.499984740745262"/>
      </bottom>
      <diagonal/>
    </border>
    <border>
      <left/>
      <right style="thin">
        <color auto="1"/>
      </right>
      <top style="thin">
        <color auto="1"/>
      </top>
      <bottom style="thick">
        <color theme="4" tint="0.499984740745262"/>
      </bottom>
      <diagonal/>
    </border>
    <border>
      <left/>
      <right style="thick">
        <color theme="4" tint="0.499984740745262"/>
      </right>
      <top style="thick">
        <color theme="4" tint="0.499984740745262"/>
      </top>
      <bottom/>
      <diagonal/>
    </border>
    <border>
      <left/>
      <right/>
      <top style="thick">
        <color theme="4" tint="0.499984740745262"/>
      </top>
      <bottom style="medium">
        <color theme="4" tint="0.499984740745262"/>
      </bottom>
      <diagonal/>
    </border>
    <border>
      <left/>
      <right style="thick">
        <color theme="4" tint="0.39994506668294322"/>
      </right>
      <top/>
      <bottom/>
      <diagonal/>
    </border>
    <border>
      <left/>
      <right style="thick">
        <color theme="4" tint="0.499984740745262"/>
      </right>
      <top style="thick">
        <color theme="4" tint="0.499984740745262"/>
      </top>
      <bottom style="medium">
        <color theme="4" tint="0.499984740745262"/>
      </bottom>
      <diagonal/>
    </border>
    <border>
      <left style="thick">
        <color theme="4" tint="0.39991454817346722"/>
      </left>
      <right/>
      <top style="medium">
        <color theme="4" tint="0.39997558519241921"/>
      </top>
      <bottom/>
      <diagonal/>
    </border>
    <border>
      <left style="thick">
        <color theme="4" tint="0.39991454817346722"/>
      </left>
      <right/>
      <top/>
      <bottom/>
      <diagonal/>
    </border>
    <border>
      <left style="thick">
        <color theme="4" tint="0.39994506668294322"/>
      </left>
      <right/>
      <top style="medium">
        <color theme="4" tint="0.39997558519241921"/>
      </top>
      <bottom/>
      <diagonal/>
    </border>
    <border>
      <left/>
      <right/>
      <top style="thick">
        <color theme="3" tint="-0.24994659260841701"/>
      </top>
      <bottom/>
      <diagonal/>
    </border>
    <border>
      <left style="thick">
        <color theme="4" tint="0.499984740745262"/>
      </left>
      <right/>
      <top/>
      <bottom style="medium">
        <color theme="4" tint="0.39997558519241921"/>
      </bottom>
      <diagonal/>
    </border>
    <border>
      <left/>
      <right style="thick">
        <color theme="4" tint="0.499984740745262"/>
      </right>
      <top/>
      <bottom style="medium">
        <color theme="4" tint="0.39997558519241921"/>
      </bottom>
      <diagonal/>
    </border>
    <border>
      <left/>
      <right style="thick">
        <color theme="8"/>
      </right>
      <top/>
      <bottom/>
      <diagonal/>
    </border>
    <border>
      <left/>
      <right style="thick">
        <color theme="8"/>
      </right>
      <top/>
      <bottom style="thick">
        <color theme="4"/>
      </bottom>
      <diagonal/>
    </border>
    <border>
      <left/>
      <right style="thick">
        <color theme="8"/>
      </right>
      <top/>
      <bottom style="thick">
        <color theme="4" tint="0.499984740745262"/>
      </bottom>
      <diagonal/>
    </border>
    <border>
      <left style="thick">
        <color theme="8"/>
      </left>
      <right/>
      <top/>
      <bottom/>
      <diagonal/>
    </border>
    <border>
      <left/>
      <right/>
      <top style="thick">
        <color theme="8" tint="-0.499984740745262"/>
      </top>
      <bottom/>
      <diagonal/>
    </border>
    <border>
      <left/>
      <right style="thin">
        <color indexed="64"/>
      </right>
      <top style="thick">
        <color theme="3" tint="-0.24994659260841701"/>
      </top>
      <bottom/>
      <diagonal/>
    </border>
    <border>
      <left/>
      <right/>
      <top/>
      <bottom style="thick">
        <color theme="8"/>
      </bottom>
      <diagonal/>
    </border>
    <border>
      <left/>
      <right/>
      <top style="thick">
        <color rgb="FF002060"/>
      </top>
      <bottom/>
      <diagonal/>
    </border>
    <border>
      <left/>
      <right style="thick">
        <color theme="4"/>
      </right>
      <top/>
      <bottom style="thick">
        <color theme="4"/>
      </bottom>
      <diagonal/>
    </border>
    <border>
      <left style="thin">
        <color indexed="64"/>
      </left>
      <right/>
      <top style="thick">
        <color theme="8" tint="-0.499984740745262"/>
      </top>
      <bottom/>
      <diagonal/>
    </border>
    <border>
      <left/>
      <right/>
      <top style="thick">
        <color theme="4"/>
      </top>
      <bottom style="thick">
        <color theme="4" tint="0.499984740745262"/>
      </bottom>
      <diagonal/>
    </border>
  </borders>
  <cellStyleXfs count="7">
    <xf numFmtId="0" fontId="0" fillId="0" borderId="0"/>
    <xf numFmtId="9" fontId="1" fillId="0" borderId="0" applyFon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6" fillId="0" borderId="0" applyNumberFormat="0" applyFill="0" applyBorder="0" applyAlignment="0" applyProtection="0"/>
    <xf numFmtId="43" fontId="1" fillId="0" borderId="0" applyFont="0" applyFill="0" applyBorder="0" applyAlignment="0" applyProtection="0"/>
  </cellStyleXfs>
  <cellXfs count="192">
    <xf numFmtId="0" fontId="0" fillId="0" borderId="0" xfId="0"/>
    <xf numFmtId="0" fontId="4" fillId="0" borderId="3" xfId="4" applyAlignment="1">
      <alignment vertical="top"/>
    </xf>
    <xf numFmtId="3" fontId="0" fillId="0" borderId="10" xfId="0" applyNumberFormat="1" applyBorder="1" applyAlignment="1">
      <alignment horizontal="center" vertical="center"/>
    </xf>
    <xf numFmtId="3" fontId="0" fillId="0" borderId="0" xfId="0" applyNumberFormat="1" applyAlignment="1">
      <alignment horizontal="center" vertical="center"/>
    </xf>
    <xf numFmtId="3" fontId="0" fillId="0" borderId="0" xfId="0" quotePrefix="1" applyNumberFormat="1" applyAlignment="1">
      <alignment horizontal="center" vertical="center"/>
    </xf>
    <xf numFmtId="0" fontId="0" fillId="0" borderId="0" xfId="0" applyAlignment="1">
      <alignment vertical="top" wrapText="1"/>
    </xf>
    <xf numFmtId="164" fontId="0" fillId="0" borderId="0" xfId="0" applyNumberFormat="1" applyAlignment="1">
      <alignment horizontal="center" vertical="center"/>
    </xf>
    <xf numFmtId="0" fontId="6" fillId="0" borderId="0" xfId="5" quotePrefix="1" applyAlignment="1">
      <alignment horizontal="left"/>
    </xf>
    <xf numFmtId="0" fontId="0" fillId="0" borderId="0" xfId="0" applyAlignment="1">
      <alignment horizontal="center" vertical="center"/>
    </xf>
    <xf numFmtId="0" fontId="5" fillId="0" borderId="0" xfId="0" applyFont="1" applyAlignment="1">
      <alignment horizontal="left"/>
    </xf>
    <xf numFmtId="0" fontId="5" fillId="0" borderId="0" xfId="0" applyFont="1"/>
    <xf numFmtId="0" fontId="3" fillId="2" borderId="2" xfId="3" applyFill="1" applyAlignment="1">
      <alignment horizontal="center" vertical="center"/>
    </xf>
    <xf numFmtId="0" fontId="0" fillId="2" borderId="0" xfId="0" applyFill="1"/>
    <xf numFmtId="3" fontId="0" fillId="2" borderId="0" xfId="0" applyNumberFormat="1" applyFill="1" applyAlignment="1">
      <alignment horizontal="center" vertical="center"/>
    </xf>
    <xf numFmtId="0" fontId="0" fillId="2" borderId="0" xfId="0" applyFill="1" applyBorder="1"/>
    <xf numFmtId="0" fontId="0" fillId="2" borderId="20" xfId="0" applyFill="1" applyBorder="1"/>
    <xf numFmtId="3" fontId="0" fillId="2" borderId="20" xfId="0" applyNumberFormat="1" applyFill="1" applyBorder="1" applyAlignment="1">
      <alignment horizontal="center" vertical="center"/>
    </xf>
    <xf numFmtId="0" fontId="4" fillId="0" borderId="3" xfId="4" quotePrefix="1" applyAlignment="1">
      <alignment horizontal="center" vertical="top"/>
    </xf>
    <xf numFmtId="0" fontId="4" fillId="0" borderId="3" xfId="4" quotePrefix="1" applyAlignment="1">
      <alignment horizontal="center" vertical="top" wrapText="1"/>
    </xf>
    <xf numFmtId="0" fontId="4" fillId="0" borderId="3" xfId="4" quotePrefix="1" applyBorder="1" applyAlignment="1">
      <alignment horizontal="center" vertical="top" wrapText="1"/>
    </xf>
    <xf numFmtId="164" fontId="0" fillId="0" borderId="13" xfId="0" applyNumberFormat="1" applyBorder="1" applyAlignment="1">
      <alignment horizontal="center" vertical="center"/>
    </xf>
    <xf numFmtId="0" fontId="4" fillId="0" borderId="12" xfId="4" quotePrefix="1" applyBorder="1" applyAlignment="1">
      <alignment horizontal="center" vertical="top" wrapText="1"/>
    </xf>
    <xf numFmtId="3" fontId="0" fillId="2" borderId="0" xfId="0" applyNumberFormat="1" applyFill="1" applyBorder="1" applyAlignment="1">
      <alignment horizontal="center" vertical="center"/>
    </xf>
    <xf numFmtId="165" fontId="0" fillId="0" borderId="13" xfId="1" applyNumberFormat="1" applyFont="1" applyBorder="1" applyAlignment="1">
      <alignment horizontal="center" vertical="center"/>
    </xf>
    <xf numFmtId="0" fontId="0" fillId="0" borderId="0" xfId="0" quotePrefix="1" applyAlignment="1">
      <alignment horizontal="left"/>
    </xf>
    <xf numFmtId="166" fontId="0" fillId="2" borderId="0" xfId="0" applyNumberFormat="1" applyFill="1" applyBorder="1" applyAlignment="1">
      <alignment horizontal="center"/>
    </xf>
    <xf numFmtId="0" fontId="6" fillId="0" borderId="0" xfId="5"/>
    <xf numFmtId="0" fontId="3" fillId="2" borderId="14" xfId="3" quotePrefix="1" applyFill="1" applyBorder="1" applyAlignment="1">
      <alignment horizontal="center" vertical="top" wrapText="1"/>
    </xf>
    <xf numFmtId="0" fontId="0" fillId="0" borderId="0" xfId="0" quotePrefix="1" applyAlignment="1">
      <alignment horizontal="left"/>
    </xf>
    <xf numFmtId="3" fontId="0" fillId="0" borderId="0" xfId="0" applyNumberFormat="1" applyFill="1" applyBorder="1" applyAlignment="1">
      <alignment horizontal="center" vertical="center"/>
    </xf>
    <xf numFmtId="3" fontId="0" fillId="0" borderId="0" xfId="0" applyNumberFormat="1" applyFill="1"/>
    <xf numFmtId="0" fontId="3" fillId="2" borderId="2" xfId="3" quotePrefix="1" applyFill="1" applyAlignment="1">
      <alignment horizontal="center" vertical="center"/>
    </xf>
    <xf numFmtId="167" fontId="0" fillId="2" borderId="0" xfId="6" applyNumberFormat="1" applyFont="1" applyFill="1"/>
    <xf numFmtId="0" fontId="6" fillId="0" borderId="0" xfId="5" quotePrefix="1" applyAlignment="1">
      <alignment horizontal="left"/>
    </xf>
    <xf numFmtId="3" fontId="0" fillId="0" borderId="0" xfId="0" applyNumberFormat="1" applyBorder="1" applyAlignment="1">
      <alignment horizontal="center" vertical="center"/>
    </xf>
    <xf numFmtId="164" fontId="0" fillId="0" borderId="0" xfId="0" applyNumberFormat="1" applyBorder="1" applyAlignment="1">
      <alignment horizontal="center" vertical="center"/>
    </xf>
    <xf numFmtId="0" fontId="0" fillId="0" borderId="0" xfId="0" applyBorder="1" applyAlignment="1">
      <alignment horizontal="center" vertical="center"/>
    </xf>
    <xf numFmtId="37" fontId="0" fillId="2" borderId="0" xfId="6" applyNumberFormat="1" applyFont="1" applyFill="1" applyBorder="1" applyAlignment="1">
      <alignment horizontal="center" vertical="center"/>
    </xf>
    <xf numFmtId="3" fontId="0" fillId="2" borderId="16" xfId="0" applyNumberFormat="1" applyFill="1" applyBorder="1" applyAlignment="1">
      <alignment horizontal="center" vertical="center"/>
    </xf>
    <xf numFmtId="0" fontId="6" fillId="0" borderId="0" xfId="5" quotePrefix="1"/>
    <xf numFmtId="0" fontId="6" fillId="0" borderId="0" xfId="5" quotePrefix="1" applyAlignment="1">
      <alignment horizontal="left" vertical="top"/>
    </xf>
    <xf numFmtId="0" fontId="0" fillId="0" borderId="0" xfId="0" quotePrefix="1" applyAlignment="1">
      <alignment horizontal="center" vertical="center"/>
    </xf>
    <xf numFmtId="0" fontId="4" fillId="0" borderId="11" xfId="4" quotePrefix="1" applyBorder="1" applyAlignment="1">
      <alignment horizontal="center" vertical="top" wrapText="1"/>
    </xf>
    <xf numFmtId="165" fontId="0" fillId="0" borderId="0" xfId="1" applyNumberFormat="1" applyFont="1" applyBorder="1" applyAlignment="1">
      <alignment horizontal="center" vertical="center"/>
    </xf>
    <xf numFmtId="0" fontId="3" fillId="2" borderId="14" xfId="3" quotePrefix="1" applyFill="1" applyBorder="1" applyAlignment="1">
      <alignment horizontal="center" vertical="top"/>
    </xf>
    <xf numFmtId="0" fontId="3" fillId="2" borderId="23" xfId="3" quotePrefix="1" applyFill="1" applyBorder="1" applyAlignment="1">
      <alignment horizontal="center" vertical="top" wrapText="1"/>
    </xf>
    <xf numFmtId="37" fontId="0" fillId="2" borderId="0" xfId="0" applyNumberFormat="1" applyFill="1" applyBorder="1" applyAlignment="1">
      <alignment horizontal="center" vertical="center"/>
    </xf>
    <xf numFmtId="0" fontId="3" fillId="2" borderId="19" xfId="3" quotePrefix="1" applyFill="1" applyBorder="1" applyAlignment="1">
      <alignment horizontal="center" vertical="center"/>
    </xf>
    <xf numFmtId="37" fontId="0" fillId="2" borderId="20" xfId="6" quotePrefix="1" applyNumberFormat="1" applyFont="1" applyFill="1" applyBorder="1" applyAlignment="1">
      <alignment horizontal="center" vertical="center"/>
    </xf>
    <xf numFmtId="0" fontId="0" fillId="0" borderId="10" xfId="0" quotePrefix="1" applyBorder="1" applyAlignment="1">
      <alignment horizontal="center" vertical="center"/>
    </xf>
    <xf numFmtId="9" fontId="0" fillId="0" borderId="0" xfId="1" applyFont="1" applyBorder="1" applyAlignment="1">
      <alignment horizontal="center" vertical="center"/>
    </xf>
    <xf numFmtId="0" fontId="0" fillId="0" borderId="26" xfId="0" applyBorder="1" applyAlignment="1">
      <alignment horizontal="center" vertical="center"/>
    </xf>
    <xf numFmtId="0" fontId="4" fillId="0" borderId="25" xfId="4" applyFill="1" applyBorder="1" applyAlignment="1">
      <alignment horizontal="center" vertical="top" wrapText="1"/>
    </xf>
    <xf numFmtId="0" fontId="4" fillId="0" borderId="27" xfId="4" quotePrefix="1" applyFill="1" applyBorder="1" applyAlignment="1">
      <alignment horizontal="center" vertical="top" wrapText="1"/>
    </xf>
    <xf numFmtId="0" fontId="4" fillId="0" borderId="11" xfId="4" quotePrefix="1" applyFill="1" applyBorder="1" applyAlignment="1">
      <alignment horizontal="center" vertical="top" wrapText="1"/>
    </xf>
    <xf numFmtId="0" fontId="0" fillId="0" borderId="28" xfId="0" applyBorder="1" applyAlignment="1">
      <alignment horizontal="center" vertical="center"/>
    </xf>
    <xf numFmtId="3" fontId="0" fillId="0" borderId="29" xfId="0" applyNumberFormat="1" applyBorder="1" applyAlignment="1">
      <alignment horizontal="center" vertical="center"/>
    </xf>
    <xf numFmtId="3" fontId="0" fillId="0" borderId="30" xfId="0" quotePrefix="1" applyNumberFormat="1" applyBorder="1" applyAlignment="1">
      <alignment horizontal="center" vertical="center"/>
    </xf>
    <xf numFmtId="3" fontId="0" fillId="0" borderId="30" xfId="0" applyNumberFormat="1" applyBorder="1" applyAlignment="1">
      <alignment horizontal="center" vertical="center"/>
    </xf>
    <xf numFmtId="0" fontId="6" fillId="0" borderId="0" xfId="5" applyBorder="1"/>
    <xf numFmtId="0" fontId="6" fillId="0" borderId="0" xfId="5"/>
    <xf numFmtId="0" fontId="4" fillId="0" borderId="0" xfId="4" applyFill="1" applyBorder="1" applyAlignment="1">
      <alignment horizontal="center" vertical="top" wrapText="1"/>
    </xf>
    <xf numFmtId="0" fontId="3" fillId="0" borderId="9" xfId="3" quotePrefix="1" applyBorder="1" applyAlignment="1">
      <alignment horizontal="center" vertical="top" wrapText="1"/>
    </xf>
    <xf numFmtId="0" fontId="4" fillId="0" borderId="13" xfId="4" applyFill="1" applyBorder="1" applyAlignment="1">
      <alignment horizontal="center" vertical="top" wrapText="1"/>
    </xf>
    <xf numFmtId="0" fontId="4" fillId="0" borderId="24" xfId="4" applyFill="1" applyBorder="1" applyAlignment="1">
      <alignment horizontal="center" vertical="top" wrapText="1"/>
    </xf>
    <xf numFmtId="0" fontId="0" fillId="0" borderId="13" xfId="0" applyBorder="1" applyAlignment="1">
      <alignment horizontal="center" vertical="center"/>
    </xf>
    <xf numFmtId="166" fontId="0" fillId="0" borderId="13" xfId="0" applyNumberFormat="1" applyBorder="1" applyAlignment="1">
      <alignment horizontal="center" vertical="center"/>
    </xf>
    <xf numFmtId="166" fontId="0" fillId="0" borderId="0" xfId="0" applyNumberFormat="1" applyAlignment="1">
      <alignment horizontal="center" vertical="top"/>
    </xf>
    <xf numFmtId="166" fontId="0" fillId="0" borderId="13" xfId="0" applyNumberFormat="1" applyBorder="1" applyAlignment="1">
      <alignment horizontal="center" vertical="top"/>
    </xf>
    <xf numFmtId="0" fontId="6" fillId="0" borderId="0" xfId="5"/>
    <xf numFmtId="0" fontId="0" fillId="0" borderId="0" xfId="0" applyFill="1" applyBorder="1" applyAlignment="1">
      <alignment horizontal="left"/>
    </xf>
    <xf numFmtId="0" fontId="5" fillId="0" borderId="0" xfId="0" applyFont="1" applyFill="1" applyBorder="1" applyAlignment="1">
      <alignment horizontal="left"/>
    </xf>
    <xf numFmtId="0" fontId="4" fillId="0" borderId="32" xfId="4" applyBorder="1" applyAlignment="1">
      <alignment horizontal="center" vertical="top" wrapText="1"/>
    </xf>
    <xf numFmtId="0" fontId="4" fillId="0" borderId="33" xfId="4" quotePrefix="1" applyBorder="1" applyAlignment="1">
      <alignment horizontal="center" vertical="top" wrapText="1"/>
    </xf>
    <xf numFmtId="0" fontId="0" fillId="0" borderId="13" xfId="0" applyBorder="1" applyAlignment="1">
      <alignment horizontal="center" vertical="top"/>
    </xf>
    <xf numFmtId="0" fontId="0" fillId="0" borderId="10" xfId="0" applyBorder="1" applyAlignment="1">
      <alignment horizontal="center" vertical="top"/>
    </xf>
    <xf numFmtId="2" fontId="0" fillId="0" borderId="10" xfId="0" applyNumberFormat="1" applyBorder="1" applyAlignment="1">
      <alignment horizontal="center" vertical="top"/>
    </xf>
    <xf numFmtId="0" fontId="12" fillId="0" borderId="0" xfId="0" quotePrefix="1" applyFont="1" applyAlignment="1">
      <alignment horizontal="left" vertical="top" wrapText="1"/>
    </xf>
    <xf numFmtId="0" fontId="12" fillId="0" borderId="0" xfId="0" quotePrefix="1" applyFont="1" applyAlignment="1">
      <alignment horizontal="left"/>
    </xf>
    <xf numFmtId="0" fontId="6" fillId="0" borderId="0" xfId="5" quotePrefix="1" applyAlignment="1">
      <alignment horizontal="left"/>
    </xf>
    <xf numFmtId="0" fontId="6" fillId="0" borderId="0" xfId="5" quotePrefix="1" applyAlignment="1">
      <alignment horizontal="left"/>
    </xf>
    <xf numFmtId="0" fontId="0" fillId="0" borderId="0" xfId="0" quotePrefix="1" applyAlignment="1">
      <alignment horizontal="left" vertical="top" wrapText="1"/>
    </xf>
    <xf numFmtId="0" fontId="9" fillId="2" borderId="0" xfId="0" quotePrefix="1" applyFont="1" applyFill="1" applyAlignment="1">
      <alignment horizontal="left" vertical="top" wrapText="1"/>
    </xf>
    <xf numFmtId="0" fontId="6" fillId="0" borderId="0" xfId="5"/>
    <xf numFmtId="166" fontId="0" fillId="0" borderId="0" xfId="0" applyNumberFormat="1" applyBorder="1" applyAlignment="1">
      <alignment horizontal="center" vertical="top"/>
    </xf>
    <xf numFmtId="0" fontId="0" fillId="0" borderId="0" xfId="0" applyBorder="1" applyAlignment="1">
      <alignment horizontal="center" vertical="top"/>
    </xf>
    <xf numFmtId="0" fontId="14" fillId="0" borderId="0" xfId="5" quotePrefix="1" applyFont="1" applyAlignment="1">
      <alignment horizontal="left"/>
    </xf>
    <xf numFmtId="0" fontId="0" fillId="2" borderId="0" xfId="0" quotePrefix="1" applyFill="1" applyBorder="1" applyAlignment="1">
      <alignment horizontal="left"/>
    </xf>
    <xf numFmtId="0" fontId="6" fillId="0" borderId="0" xfId="5" quotePrefix="1"/>
    <xf numFmtId="0" fontId="4" fillId="2" borderId="14" xfId="3" quotePrefix="1" applyFont="1" applyFill="1" applyBorder="1" applyAlignment="1">
      <alignment horizontal="center" vertical="top" wrapText="1"/>
    </xf>
    <xf numFmtId="37" fontId="0" fillId="0" borderId="0" xfId="0" applyNumberFormat="1" applyAlignment="1">
      <alignment horizontal="center" vertical="center"/>
    </xf>
    <xf numFmtId="0" fontId="6" fillId="0" borderId="0" xfId="5" quotePrefix="1" applyAlignment="1">
      <alignment horizontal="left"/>
    </xf>
    <xf numFmtId="0" fontId="0" fillId="0" borderId="0" xfId="0" quotePrefix="1" applyAlignment="1">
      <alignment horizontal="center" vertical="center" wrapText="1"/>
    </xf>
    <xf numFmtId="0" fontId="6" fillId="0" borderId="0" xfId="5" quotePrefix="1" applyAlignment="1">
      <alignment horizontal="left" vertical="top" wrapText="1"/>
    </xf>
    <xf numFmtId="0" fontId="5" fillId="2" borderId="0" xfId="0" quotePrefix="1" applyFont="1" applyFill="1" applyBorder="1" applyAlignment="1">
      <alignment horizontal="left"/>
    </xf>
    <xf numFmtId="0" fontId="0" fillId="2" borderId="16" xfId="0" applyFill="1" applyBorder="1"/>
    <xf numFmtId="0" fontId="2" fillId="0" borderId="1" xfId="2"/>
    <xf numFmtId="0" fontId="18" fillId="0" borderId="1" xfId="2" applyFont="1"/>
    <xf numFmtId="0" fontId="18" fillId="0" borderId="35" xfId="2" applyFont="1" applyBorder="1"/>
    <xf numFmtId="0" fontId="0" fillId="0" borderId="34" xfId="0" applyBorder="1"/>
    <xf numFmtId="0" fontId="3" fillId="0" borderId="36" xfId="3" applyBorder="1"/>
    <xf numFmtId="0" fontId="3" fillId="0" borderId="36" xfId="3" quotePrefix="1" applyBorder="1" applyAlignment="1">
      <alignment horizontal="left" wrapText="1"/>
    </xf>
    <xf numFmtId="0" fontId="0" fillId="0" borderId="20" xfId="0" applyBorder="1"/>
    <xf numFmtId="0" fontId="6" fillId="0" borderId="20" xfId="5" quotePrefix="1" applyBorder="1" applyAlignment="1">
      <alignment horizontal="left" vertical="top" wrapText="1"/>
    </xf>
    <xf numFmtId="0" fontId="6" fillId="0" borderId="20" xfId="5" applyBorder="1" applyAlignment="1">
      <alignment vertical="top" wrapText="1"/>
    </xf>
    <xf numFmtId="0" fontId="6" fillId="0" borderId="34" xfId="5" applyBorder="1"/>
    <xf numFmtId="0" fontId="0" fillId="0" borderId="0" xfId="0" applyBorder="1"/>
    <xf numFmtId="0" fontId="5" fillId="0" borderId="0" xfId="0" quotePrefix="1" applyFont="1" applyBorder="1" applyAlignment="1">
      <alignment horizontal="left"/>
    </xf>
    <xf numFmtId="0" fontId="0" fillId="0" borderId="0" xfId="0" quotePrefix="1" applyBorder="1" applyAlignment="1">
      <alignment horizontal="left"/>
    </xf>
    <xf numFmtId="0" fontId="0" fillId="0" borderId="0" xfId="0" quotePrefix="1" applyBorder="1" applyAlignment="1">
      <alignment horizontal="left" vertical="top" wrapText="1"/>
    </xf>
    <xf numFmtId="0" fontId="9" fillId="2" borderId="0" xfId="0" quotePrefix="1" applyFont="1" applyFill="1" applyBorder="1" applyAlignment="1">
      <alignment horizontal="left" vertical="top" wrapText="1"/>
    </xf>
    <xf numFmtId="0" fontId="0" fillId="0" borderId="0" xfId="0" applyFill="1" applyBorder="1"/>
    <xf numFmtId="0" fontId="17" fillId="0" borderId="0" xfId="0" applyFont="1" applyBorder="1"/>
    <xf numFmtId="0" fontId="20" fillId="0" borderId="0" xfId="0" applyFont="1" applyBorder="1"/>
    <xf numFmtId="0" fontId="0" fillId="0" borderId="0" xfId="0" quotePrefix="1" applyFill="1" applyBorder="1" applyAlignment="1">
      <alignment horizontal="left"/>
    </xf>
    <xf numFmtId="0" fontId="20" fillId="2" borderId="0" xfId="0" applyFont="1" applyFill="1"/>
    <xf numFmtId="0" fontId="0" fillId="0" borderId="41" xfId="0" applyFill="1" applyBorder="1"/>
    <xf numFmtId="0" fontId="2" fillId="0" borderId="21" xfId="2" quotePrefix="1" applyBorder="1" applyAlignment="1">
      <alignment horizontal="center" vertical="top"/>
    </xf>
    <xf numFmtId="0" fontId="0" fillId="0" borderId="40" xfId="0" applyBorder="1"/>
    <xf numFmtId="0" fontId="2" fillId="0" borderId="2" xfId="2" quotePrefix="1" applyBorder="1" applyAlignment="1">
      <alignment horizontal="left"/>
    </xf>
    <xf numFmtId="0" fontId="21" fillId="0" borderId="42" xfId="2" applyFont="1" applyBorder="1"/>
    <xf numFmtId="0" fontId="6" fillId="0" borderId="0" xfId="5" applyBorder="1" applyAlignment="1">
      <alignment horizontal="center" vertical="center"/>
    </xf>
    <xf numFmtId="0" fontId="6" fillId="0" borderId="0" xfId="5" quotePrefix="1" applyAlignment="1">
      <alignment horizontal="center" vertical="center"/>
    </xf>
    <xf numFmtId="0" fontId="6" fillId="0" borderId="0" xfId="5" applyAlignment="1">
      <alignment horizontal="center" vertical="center"/>
    </xf>
    <xf numFmtId="0" fontId="3" fillId="0" borderId="36" xfId="3" quotePrefix="1" applyBorder="1" applyAlignment="1">
      <alignment horizontal="left" vertical="top"/>
    </xf>
    <xf numFmtId="0" fontId="3" fillId="0" borderId="36" xfId="3" applyBorder="1" applyAlignment="1">
      <alignment vertical="top"/>
    </xf>
    <xf numFmtId="0" fontId="3" fillId="3" borderId="14" xfId="3" quotePrefix="1" applyFill="1" applyBorder="1" applyAlignment="1">
      <alignment horizontal="center" vertical="top"/>
    </xf>
    <xf numFmtId="37" fontId="0" fillId="3" borderId="0" xfId="0" applyNumberFormat="1" applyFill="1" applyBorder="1" applyAlignment="1">
      <alignment horizontal="center" vertical="center"/>
    </xf>
    <xf numFmtId="0" fontId="3" fillId="2" borderId="44" xfId="3" applyFill="1" applyBorder="1"/>
    <xf numFmtId="0" fontId="3" fillId="2" borderId="14" xfId="3" applyFill="1" applyBorder="1" applyAlignment="1">
      <alignment vertical="top"/>
    </xf>
    <xf numFmtId="49" fontId="0" fillId="2" borderId="0" xfId="0" quotePrefix="1" applyNumberFormat="1" applyFill="1" applyBorder="1" applyAlignment="1">
      <alignment horizontal="left"/>
    </xf>
    <xf numFmtId="0" fontId="0" fillId="2" borderId="17" xfId="0" applyFill="1" applyBorder="1"/>
    <xf numFmtId="0" fontId="2" fillId="0" borderId="35" xfId="2" quotePrefix="1" applyBorder="1" applyAlignment="1">
      <alignment horizontal="left"/>
    </xf>
    <xf numFmtId="0" fontId="3" fillId="3" borderId="14" xfId="3" quotePrefix="1" applyFill="1" applyBorder="1" applyAlignment="1">
      <alignment horizontal="center" vertical="top" wrapText="1"/>
    </xf>
    <xf numFmtId="37" fontId="0" fillId="3" borderId="0" xfId="6" applyNumberFormat="1" applyFont="1" applyFill="1" applyBorder="1" applyAlignment="1">
      <alignment horizontal="center" vertical="center"/>
    </xf>
    <xf numFmtId="0" fontId="23" fillId="0" borderId="1" xfId="2" applyFont="1" applyAlignment="1">
      <alignment horizontal="left" vertical="top"/>
    </xf>
    <xf numFmtId="0" fontId="0" fillId="0" borderId="0" xfId="0"/>
    <xf numFmtId="0" fontId="0" fillId="0" borderId="0" xfId="0" quotePrefix="1" applyBorder="1" applyAlignment="1">
      <alignment horizontal="left" vertical="top" wrapText="1"/>
    </xf>
    <xf numFmtId="0" fontId="6" fillId="0" borderId="0" xfId="5" applyAlignment="1">
      <alignment horizontal="center" vertical="center"/>
    </xf>
    <xf numFmtId="0" fontId="6" fillId="0" borderId="0" xfId="5" quotePrefix="1" applyAlignment="1">
      <alignment horizontal="center" vertical="center"/>
    </xf>
    <xf numFmtId="0" fontId="0" fillId="0" borderId="15" xfId="0" quotePrefix="1" applyFont="1" applyFill="1" applyBorder="1" applyAlignment="1">
      <alignment horizontal="left" vertical="top" wrapText="1"/>
    </xf>
    <xf numFmtId="0" fontId="0" fillId="0" borderId="0" xfId="0" quotePrefix="1" applyFont="1" applyFill="1" applyBorder="1" applyAlignment="1">
      <alignment horizontal="left" vertical="top" wrapText="1"/>
    </xf>
    <xf numFmtId="14" fontId="10" fillId="0" borderId="15" xfId="0" quotePrefix="1" applyNumberFormat="1" applyFont="1" applyFill="1" applyBorder="1" applyAlignment="1">
      <alignment horizontal="left" vertical="top"/>
    </xf>
    <xf numFmtId="14" fontId="10" fillId="0" borderId="0" xfId="0" quotePrefix="1" applyNumberFormat="1" applyFont="1" applyFill="1" applyBorder="1" applyAlignment="1">
      <alignment horizontal="left" vertical="top"/>
    </xf>
    <xf numFmtId="0" fontId="6" fillId="0" borderId="31" xfId="5" quotePrefix="1" applyFill="1" applyBorder="1" applyAlignment="1">
      <alignment horizontal="left" vertical="top" wrapText="1"/>
    </xf>
    <xf numFmtId="0" fontId="6" fillId="0" borderId="39" xfId="5" quotePrefix="1" applyFill="1" applyBorder="1" applyAlignment="1">
      <alignment horizontal="left" vertical="top" wrapText="1"/>
    </xf>
    <xf numFmtId="0" fontId="6" fillId="0" borderId="0" xfId="5" quotePrefix="1" applyFill="1" applyBorder="1" applyAlignment="1">
      <alignment horizontal="left" vertical="top" wrapText="1"/>
    </xf>
    <xf numFmtId="0" fontId="6" fillId="0" borderId="16" xfId="5" quotePrefix="1" applyFill="1" applyBorder="1" applyAlignment="1">
      <alignment horizontal="left" vertical="top" wrapText="1"/>
    </xf>
    <xf numFmtId="0" fontId="0" fillId="0" borderId="43" xfId="0" applyNumberFormat="1" applyFill="1" applyBorder="1" applyAlignment="1">
      <alignment horizontal="center" vertical="center"/>
    </xf>
    <xf numFmtId="0" fontId="0" fillId="0" borderId="38" xfId="0" applyNumberFormat="1" applyFill="1" applyBorder="1" applyAlignment="1">
      <alignment horizontal="center" vertical="center"/>
    </xf>
    <xf numFmtId="0" fontId="0" fillId="0" borderId="0" xfId="0" applyFill="1" applyBorder="1" applyAlignment="1">
      <alignment horizontal="left"/>
    </xf>
    <xf numFmtId="0" fontId="3" fillId="0" borderId="0" xfId="3" quotePrefix="1" applyBorder="1" applyAlignment="1">
      <alignment horizontal="left" vertical="center"/>
    </xf>
    <xf numFmtId="0" fontId="9" fillId="2" borderId="0" xfId="0" quotePrefix="1" applyFont="1" applyFill="1" applyAlignment="1">
      <alignment horizontal="left" vertical="top" wrapText="1"/>
    </xf>
    <xf numFmtId="0" fontId="6" fillId="0" borderId="41" xfId="5" applyFill="1" applyBorder="1" applyAlignment="1">
      <alignment vertical="center" wrapText="1"/>
    </xf>
    <xf numFmtId="0" fontId="2" fillId="0" borderId="1" xfId="2" quotePrefix="1" applyBorder="1" applyAlignment="1">
      <alignment horizontal="left" vertical="top"/>
    </xf>
    <xf numFmtId="0" fontId="6" fillId="0" borderId="0" xfId="5" applyAlignment="1">
      <alignment vertical="center"/>
    </xf>
    <xf numFmtId="0" fontId="2" fillId="0" borderId="7" xfId="2" quotePrefix="1" applyBorder="1" applyAlignment="1">
      <alignment horizontal="center" vertical="top"/>
    </xf>
    <xf numFmtId="0" fontId="2" fillId="0" borderId="9" xfId="2" applyBorder="1" applyAlignment="1">
      <alignment horizontal="center" vertical="top"/>
    </xf>
    <xf numFmtId="0" fontId="3" fillId="0" borderId="7" xfId="3" quotePrefix="1" applyBorder="1" applyAlignment="1">
      <alignment horizontal="center" vertical="top" wrapText="1"/>
    </xf>
    <xf numFmtId="0" fontId="3" fillId="0" borderId="9" xfId="3" applyBorder="1" applyAlignment="1">
      <alignment horizontal="center" vertical="top"/>
    </xf>
    <xf numFmtId="0" fontId="12" fillId="0" borderId="0" xfId="0" quotePrefix="1" applyFont="1" applyAlignment="1">
      <alignment horizontal="left"/>
    </xf>
    <xf numFmtId="0" fontId="12" fillId="0" borderId="0" xfId="0" quotePrefix="1" applyFont="1" applyAlignment="1">
      <alignment horizontal="left" vertical="top" wrapText="1"/>
    </xf>
    <xf numFmtId="0" fontId="3" fillId="0" borderId="8" xfId="3" quotePrefix="1" applyBorder="1" applyAlignment="1">
      <alignment horizontal="center" vertical="top" wrapText="1"/>
    </xf>
    <xf numFmtId="0" fontId="3" fillId="0" borderId="9" xfId="3" applyBorder="1" applyAlignment="1">
      <alignment horizontal="center" vertical="top" wrapText="1"/>
    </xf>
    <xf numFmtId="0" fontId="2" fillId="0" borderId="22" xfId="2" applyBorder="1" applyAlignment="1">
      <alignment horizontal="center"/>
    </xf>
    <xf numFmtId="0" fontId="2" fillId="0" borderId="21" xfId="2" applyBorder="1" applyAlignment="1">
      <alignment horizontal="center"/>
    </xf>
    <xf numFmtId="0" fontId="2" fillId="0" borderId="22" xfId="2" quotePrefix="1" applyBorder="1" applyAlignment="1">
      <alignment horizontal="center" vertical="top"/>
    </xf>
    <xf numFmtId="0" fontId="2" fillId="0" borderId="2" xfId="2" quotePrefix="1" applyBorder="1" applyAlignment="1">
      <alignment horizontal="center" vertical="top"/>
    </xf>
    <xf numFmtId="0" fontId="2" fillId="0" borderId="21" xfId="2" quotePrefix="1" applyBorder="1" applyAlignment="1">
      <alignment horizontal="center" vertical="top"/>
    </xf>
    <xf numFmtId="0" fontId="3" fillId="0" borderId="7" xfId="3" applyBorder="1" applyAlignment="1">
      <alignment horizontal="center"/>
    </xf>
    <xf numFmtId="0" fontId="3" fillId="0" borderId="9" xfId="3" applyBorder="1" applyAlignment="1">
      <alignment horizontal="center"/>
    </xf>
    <xf numFmtId="0" fontId="6" fillId="0" borderId="0" xfId="5" quotePrefix="1" applyAlignment="1">
      <alignment horizontal="left"/>
    </xf>
    <xf numFmtId="0" fontId="3" fillId="0" borderId="22" xfId="3" quotePrefix="1" applyBorder="1" applyAlignment="1">
      <alignment horizontal="center" vertical="top"/>
    </xf>
    <xf numFmtId="0" fontId="3" fillId="0" borderId="2" xfId="3" quotePrefix="1" applyBorder="1" applyAlignment="1">
      <alignment horizontal="center" vertical="top"/>
    </xf>
    <xf numFmtId="0" fontId="3" fillId="0" borderId="21" xfId="3" quotePrefix="1" applyBorder="1" applyAlignment="1">
      <alignment horizontal="center" vertical="top"/>
    </xf>
    <xf numFmtId="0" fontId="0" fillId="0" borderId="0" xfId="0" quotePrefix="1" applyAlignment="1">
      <alignment horizontal="left" vertical="top" wrapText="1"/>
    </xf>
    <xf numFmtId="0" fontId="3" fillId="0" borderId="7" xfId="3" quotePrefix="1" applyBorder="1" applyAlignment="1">
      <alignment horizontal="center"/>
    </xf>
    <xf numFmtId="0" fontId="3" fillId="0" borderId="8" xfId="3" quotePrefix="1" applyBorder="1" applyAlignment="1">
      <alignment horizontal="center"/>
    </xf>
    <xf numFmtId="0" fontId="3" fillId="0" borderId="22" xfId="3" applyBorder="1" applyAlignment="1">
      <alignment horizontal="left" vertical="top"/>
    </xf>
    <xf numFmtId="0" fontId="3" fillId="0" borderId="21" xfId="3" applyBorder="1" applyAlignment="1">
      <alignment horizontal="left" vertical="top"/>
    </xf>
    <xf numFmtId="0" fontId="0" fillId="0" borderId="0" xfId="0" quotePrefix="1" applyAlignment="1">
      <alignment horizontal="left"/>
    </xf>
    <xf numFmtId="0" fontId="6" fillId="0" borderId="0" xfId="5"/>
    <xf numFmtId="0" fontId="12" fillId="0" borderId="0" xfId="0" applyFont="1"/>
    <xf numFmtId="0" fontId="0" fillId="0" borderId="37" xfId="0" quotePrefix="1" applyBorder="1" applyAlignment="1">
      <alignment horizontal="left" vertical="top" wrapText="1"/>
    </xf>
    <xf numFmtId="0" fontId="15" fillId="0" borderId="0" xfId="0" quotePrefix="1" applyFont="1" applyAlignment="1">
      <alignment horizontal="left" vertical="top" wrapText="1"/>
    </xf>
    <xf numFmtId="0" fontId="2" fillId="2" borderId="4" xfId="2" quotePrefix="1" applyFill="1" applyBorder="1" applyAlignment="1">
      <alignment horizontal="center"/>
    </xf>
    <xf numFmtId="0" fontId="2" fillId="2" borderId="6" xfId="2" quotePrefix="1" applyFill="1" applyBorder="1" applyAlignment="1">
      <alignment horizontal="center"/>
    </xf>
    <xf numFmtId="0" fontId="2" fillId="2" borderId="5" xfId="2" quotePrefix="1" applyFill="1" applyBorder="1" applyAlignment="1">
      <alignment horizontal="center"/>
    </xf>
    <xf numFmtId="0" fontId="6" fillId="2" borderId="0" xfId="5" applyFill="1" applyBorder="1"/>
    <xf numFmtId="0" fontId="6" fillId="2" borderId="17" xfId="5" quotePrefix="1" applyFill="1" applyBorder="1" applyAlignment="1">
      <alignment horizontal="left" vertical="top" wrapText="1"/>
    </xf>
    <xf numFmtId="0" fontId="6" fillId="2" borderId="17" xfId="5" applyFill="1" applyBorder="1" applyAlignment="1">
      <alignment horizontal="left" vertical="top" wrapText="1"/>
    </xf>
    <xf numFmtId="0" fontId="6" fillId="2" borderId="18" xfId="5" applyFill="1" applyBorder="1" applyAlignment="1">
      <alignment horizontal="left" vertical="top" wrapText="1"/>
    </xf>
  </cellXfs>
  <cellStyles count="7">
    <cellStyle name="Comma" xfId="6" builtinId="3"/>
    <cellStyle name="Heading 1" xfId="2" builtinId="16"/>
    <cellStyle name="Heading 2" xfId="3" builtinId="17"/>
    <cellStyle name="Heading 3" xfId="4" builtinId="18"/>
    <cellStyle name="Hyperlink" xfId="5" builtinId="8"/>
    <cellStyle name="Normal" xfId="0" builtinId="0"/>
    <cellStyle name="Percent" xfId="1" builtinId="5"/>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Euthanasia</a:t>
            </a:r>
            <a:r>
              <a:rPr lang="en-US" baseline="0"/>
              <a:t> and Assisted Suicide Deaths in Netherlands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3"/>
          <c:order val="3"/>
          <c:tx>
            <c:strRef>
              <c:f>Tables!$G$4</c:f>
              <c:strCache>
                <c:ptCount val="1"/>
                <c:pt idx="0">
                  <c:v>Euthanasia *</c:v>
                </c:pt>
              </c:strCache>
            </c:strRef>
          </c:tx>
          <c:spPr>
            <a:solidFill>
              <a:srgbClr val="002060"/>
            </a:solidFill>
            <a:ln>
              <a:noFill/>
            </a:ln>
            <a:effectLst/>
          </c:spPr>
          <c:invertIfNegative val="0"/>
          <c:cat>
            <c:strRef>
              <c:f>Tables!$B$5:$B$18</c:f>
              <c:strCache>
                <c:ptCount val="14"/>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strCache>
            </c:strRef>
          </c:cat>
          <c:val>
            <c:numRef>
              <c:f>Tables!$G$5:$G$18</c:f>
              <c:numCache>
                <c:formatCode>#,##0</c:formatCode>
                <c:ptCount val="14"/>
                <c:pt idx="1">
                  <c:v>1626</c:v>
                </c:pt>
                <c:pt idx="2" formatCode="General">
                  <c:v>1714</c:v>
                </c:pt>
                <c:pt idx="3">
                  <c:v>1765</c:v>
                </c:pt>
                <c:pt idx="4">
                  <c:v>1765</c:v>
                </c:pt>
                <c:pt idx="5">
                  <c:v>1923</c:v>
                </c:pt>
                <c:pt idx="6">
                  <c:v>2146</c:v>
                </c:pt>
                <c:pt idx="7">
                  <c:v>2443</c:v>
                </c:pt>
                <c:pt idx="8">
                  <c:v>2910</c:v>
                </c:pt>
                <c:pt idx="9">
                  <c:v>3446</c:v>
                </c:pt>
                <c:pt idx="10">
                  <c:v>3965</c:v>
                </c:pt>
                <c:pt idx="11">
                  <c:v>4501</c:v>
                </c:pt>
                <c:pt idx="12">
                  <c:v>5033</c:v>
                </c:pt>
                <c:pt idx="13">
                  <c:v>5277</c:v>
                </c:pt>
              </c:numCache>
            </c:numRef>
          </c:val>
        </c:ser>
        <c:ser>
          <c:idx val="4"/>
          <c:order val="4"/>
          <c:tx>
            <c:strRef>
              <c:f>Tables!$H$4</c:f>
              <c:strCache>
                <c:ptCount val="1"/>
                <c:pt idx="0">
                  <c:v>Assisted Suicide*</c:v>
                </c:pt>
              </c:strCache>
            </c:strRef>
          </c:tx>
          <c:spPr>
            <a:solidFill>
              <a:schemeClr val="accent4"/>
            </a:solidFill>
            <a:ln>
              <a:noFill/>
            </a:ln>
            <a:effectLst/>
          </c:spPr>
          <c:invertIfNegative val="0"/>
          <c:cat>
            <c:strRef>
              <c:f>Tables!$B$5:$B$18</c:f>
              <c:strCache>
                <c:ptCount val="14"/>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strCache>
            </c:strRef>
          </c:cat>
          <c:val>
            <c:numRef>
              <c:f>Tables!$H$5:$H$18</c:f>
              <c:numCache>
                <c:formatCode>#,##0</c:formatCode>
                <c:ptCount val="14"/>
                <c:pt idx="1">
                  <c:v>148</c:v>
                </c:pt>
                <c:pt idx="2" formatCode="General">
                  <c:v>141</c:v>
                </c:pt>
                <c:pt idx="3">
                  <c:v>143</c:v>
                </c:pt>
                <c:pt idx="4">
                  <c:v>132</c:v>
                </c:pt>
                <c:pt idx="5">
                  <c:v>167</c:v>
                </c:pt>
                <c:pt idx="6">
                  <c:v>152</c:v>
                </c:pt>
                <c:pt idx="7">
                  <c:v>156</c:v>
                </c:pt>
                <c:pt idx="8">
                  <c:v>182</c:v>
                </c:pt>
                <c:pt idx="9">
                  <c:v>196</c:v>
                </c:pt>
                <c:pt idx="10">
                  <c:v>185</c:v>
                </c:pt>
                <c:pt idx="11">
                  <c:v>286</c:v>
                </c:pt>
                <c:pt idx="12">
                  <c:v>242</c:v>
                </c:pt>
                <c:pt idx="13">
                  <c:v>208</c:v>
                </c:pt>
              </c:numCache>
            </c:numRef>
          </c:val>
        </c:ser>
        <c:ser>
          <c:idx val="5"/>
          <c:order val="5"/>
          <c:tx>
            <c:strRef>
              <c:f>Tables!$I$4</c:f>
              <c:strCache>
                <c:ptCount val="1"/>
                <c:pt idx="0">
                  <c:v>Combined*</c:v>
                </c:pt>
              </c:strCache>
            </c:strRef>
          </c:tx>
          <c:spPr>
            <a:solidFill>
              <a:srgbClr val="FF0000"/>
            </a:solidFill>
            <a:ln>
              <a:noFill/>
            </a:ln>
            <a:effectLst/>
          </c:spPr>
          <c:invertIfNegative val="0"/>
          <c:cat>
            <c:strRef>
              <c:f>Tables!$B$5:$B$18</c:f>
              <c:strCache>
                <c:ptCount val="14"/>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strCache>
            </c:strRef>
          </c:cat>
          <c:val>
            <c:numRef>
              <c:f>Tables!$I$5:$I$18</c:f>
              <c:numCache>
                <c:formatCode>#,##0</c:formatCode>
                <c:ptCount val="14"/>
                <c:pt idx="1">
                  <c:v>41</c:v>
                </c:pt>
                <c:pt idx="2" formatCode="General">
                  <c:v>31</c:v>
                </c:pt>
                <c:pt idx="3">
                  <c:v>25</c:v>
                </c:pt>
                <c:pt idx="4">
                  <c:v>26</c:v>
                </c:pt>
                <c:pt idx="5">
                  <c:v>30</c:v>
                </c:pt>
                <c:pt idx="6">
                  <c:v>33</c:v>
                </c:pt>
                <c:pt idx="7">
                  <c:v>37</c:v>
                </c:pt>
                <c:pt idx="8">
                  <c:v>44</c:v>
                </c:pt>
                <c:pt idx="9">
                  <c:v>53</c:v>
                </c:pt>
                <c:pt idx="10">
                  <c:v>38</c:v>
                </c:pt>
                <c:pt idx="11">
                  <c:v>42</c:v>
                </c:pt>
                <c:pt idx="12">
                  <c:v>31</c:v>
                </c:pt>
                <c:pt idx="13">
                  <c:v>31</c:v>
                </c:pt>
              </c:numCache>
            </c:numRef>
          </c:val>
        </c:ser>
        <c:dLbls>
          <c:showLegendKey val="0"/>
          <c:showVal val="0"/>
          <c:showCatName val="0"/>
          <c:showSerName val="0"/>
          <c:showPercent val="0"/>
          <c:showBubbleSize val="0"/>
        </c:dLbls>
        <c:gapWidth val="150"/>
        <c:overlap val="100"/>
        <c:axId val="169165952"/>
        <c:axId val="169168696"/>
        <c:extLst>
          <c:ext xmlns:c15="http://schemas.microsoft.com/office/drawing/2012/chart" uri="{02D57815-91ED-43cb-92C2-25804820EDAC}">
            <c15:filteredBarSeries>
              <c15:ser>
                <c:idx val="0"/>
                <c:order val="0"/>
                <c:tx>
                  <c:strRef>
                    <c:extLst>
                      <c:ext uri="{02D57815-91ED-43cb-92C2-25804820EDAC}">
                        <c15:formulaRef>
                          <c15:sqref>Tables!$D$4:$D$5</c15:sqref>
                        </c15:formulaRef>
                      </c:ext>
                    </c:extLst>
                    <c:strCache>
                      <c:ptCount val="2"/>
                      <c:pt idx="0">
                        <c:v>All Deaths③④</c:v>
                      </c:pt>
                      <c:pt idx="1">
                        <c:v>142,000</c:v>
                      </c:pt>
                    </c:strCache>
                  </c:strRef>
                </c:tx>
                <c:spPr>
                  <a:solidFill>
                    <a:schemeClr val="accent1"/>
                  </a:solidFill>
                  <a:ln>
                    <a:noFill/>
                  </a:ln>
                  <a:effectLst/>
                </c:spPr>
                <c:invertIfNegative val="0"/>
                <c:cat>
                  <c:strRef>
                    <c:extLst>
                      <c:ext uri="{02D57815-91ED-43cb-92C2-25804820EDAC}">
                        <c15:formulaRef>
                          <c15:sqref>Tables!$B$5:$B$18</c15:sqref>
                        </c15:formulaRef>
                      </c:ext>
                    </c:extLst>
                    <c:strCache>
                      <c:ptCount val="14"/>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strCache>
                  </c:strRef>
                </c:cat>
                <c:val>
                  <c:numRef>
                    <c:extLst>
                      <c:ext uri="{02D57815-91ED-43cb-92C2-25804820EDAC}">
                        <c15:formulaRef>
                          <c15:sqref>Tables!$D$6:$D$18</c15:sqref>
                        </c15:formulaRef>
                      </c:ext>
                    </c:extLst>
                    <c:numCache>
                      <c:formatCode>#,##0</c:formatCode>
                      <c:ptCount val="13"/>
                      <c:pt idx="0">
                        <c:v>141936</c:v>
                      </c:pt>
                      <c:pt idx="1">
                        <c:v>136553</c:v>
                      </c:pt>
                      <c:pt idx="2">
                        <c:v>136402</c:v>
                      </c:pt>
                      <c:pt idx="3">
                        <c:v>135372</c:v>
                      </c:pt>
                      <c:pt idx="4">
                        <c:v>133022</c:v>
                      </c:pt>
                      <c:pt idx="5">
                        <c:v>135136</c:v>
                      </c:pt>
                      <c:pt idx="6">
                        <c:v>134235</c:v>
                      </c:pt>
                      <c:pt idx="7">
                        <c:v>136058</c:v>
                      </c:pt>
                      <c:pt idx="8">
                        <c:v>135741</c:v>
                      </c:pt>
                      <c:pt idx="9">
                        <c:v>140633</c:v>
                      </c:pt>
                      <c:pt idx="10">
                        <c:v>141245</c:v>
                      </c:pt>
                      <c:pt idx="11">
                        <c:v>139223</c:v>
                      </c:pt>
                      <c:pt idx="12">
                        <c:v>147134</c:v>
                      </c:pt>
                    </c:numCache>
                  </c:numRef>
                </c:val>
              </c15:ser>
            </c15:filteredBarSeries>
            <c15:filteredBarSeries>
              <c15:ser>
                <c:idx val="1"/>
                <c:order val="1"/>
                <c:tx>
                  <c:strRef>
                    <c:extLst xmlns:c15="http://schemas.microsoft.com/office/drawing/2012/chart">
                      <c:ext xmlns:c15="http://schemas.microsoft.com/office/drawing/2012/chart" uri="{02D57815-91ED-43cb-92C2-25804820EDAC}">
                        <c15:formulaRef>
                          <c15:sqref>Tables!$E$4:$E$5</c15:sqref>
                        </c15:formulaRef>
                      </c:ext>
                    </c:extLst>
                    <c:strCache>
                      <c:ptCount val="2"/>
                      <c:pt idx="0">
                        <c:v>Mortality per 100,000 Population③</c:v>
                      </c:pt>
                      <c:pt idx="1">
                        <c:v>881.5</c:v>
                      </c:pt>
                    </c:strCache>
                  </c:strRef>
                </c:tx>
                <c:spPr>
                  <a:solidFill>
                    <a:schemeClr val="accent2"/>
                  </a:solidFill>
                  <a:ln>
                    <a:noFill/>
                  </a:ln>
                  <a:effectLst/>
                </c:spPr>
                <c:invertIfNegative val="0"/>
                <c:cat>
                  <c:strRef>
                    <c:extLst xmlns:c15="http://schemas.microsoft.com/office/drawing/2012/chart">
                      <c:ext xmlns:c15="http://schemas.microsoft.com/office/drawing/2012/chart" uri="{02D57815-91ED-43cb-92C2-25804820EDAC}">
                        <c15:formulaRef>
                          <c15:sqref>Tables!$B$5:$B$18</c15:sqref>
                        </c15:formulaRef>
                      </c:ext>
                    </c:extLst>
                    <c:strCache>
                      <c:ptCount val="14"/>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strCache>
                  </c:strRef>
                </c:cat>
                <c:val>
                  <c:numRef>
                    <c:extLst xmlns:c15="http://schemas.microsoft.com/office/drawing/2012/chart">
                      <c:ext xmlns:c15="http://schemas.microsoft.com/office/drawing/2012/chart" uri="{02D57815-91ED-43cb-92C2-25804820EDAC}">
                        <c15:formulaRef>
                          <c15:sqref>Tables!$E$6:$E$18</c15:sqref>
                        </c15:formulaRef>
                      </c:ext>
                    </c:extLst>
                    <c:numCache>
                      <c:formatCode>#,##0.0</c:formatCode>
                      <c:ptCount val="13"/>
                      <c:pt idx="0">
                        <c:v>874.78186846691665</c:v>
                      </c:pt>
                      <c:pt idx="1">
                        <c:v>845.58548743387257</c:v>
                      </c:pt>
                      <c:pt idx="2">
                        <c:v>836.53848394709871</c:v>
                      </c:pt>
                      <c:pt idx="3">
                        <c:v>828.76368064326334</c:v>
                      </c:pt>
                      <c:pt idx="4">
                        <c:v>813.19271949760093</c:v>
                      </c:pt>
                      <c:pt idx="5">
                        <c:v>823.72882244436721</c:v>
                      </c:pt>
                      <c:pt idx="6">
                        <c:v>814.24684184018633</c:v>
                      </c:pt>
                      <c:pt idx="7">
                        <c:v>820.86328986402339</c:v>
                      </c:pt>
                      <c:pt idx="8">
                        <c:v>814.97741417268549</c:v>
                      </c:pt>
                      <c:pt idx="9">
                        <c:v>840.58622092021039</c:v>
                      </c:pt>
                      <c:pt idx="10">
                        <c:v>841.76744643413201</c:v>
                      </c:pt>
                      <c:pt idx="11">
                        <c:v>827.26608355231167</c:v>
                      </c:pt>
                      <c:pt idx="12">
                        <c:v>870.57798582143744</c:v>
                      </c:pt>
                    </c:numCache>
                  </c:numRef>
                </c:val>
              </c15:ser>
            </c15:filteredBarSeries>
            <c15:filteredBarSeries>
              <c15:ser>
                <c:idx val="2"/>
                <c:order val="2"/>
                <c:tx>
                  <c:strRef>
                    <c:extLst xmlns:c15="http://schemas.microsoft.com/office/drawing/2012/chart">
                      <c:ext xmlns:c15="http://schemas.microsoft.com/office/drawing/2012/chart" uri="{02D57815-91ED-43cb-92C2-25804820EDAC}">
                        <c15:formulaRef>
                          <c15:sqref>Tables!$F$4:$F$5</c15:sqref>
                        </c15:formulaRef>
                      </c:ext>
                    </c:extLst>
                    <c:strCache>
                      <c:ptCount val="2"/>
                      <c:pt idx="0">
                        <c:v>Total Euthanasia &amp; Assisted Suicide*</c:v>
                      </c:pt>
                      <c:pt idx="1">
                        <c:v>1,882</c:v>
                      </c:pt>
                    </c:strCache>
                  </c:strRef>
                </c:tx>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Tables!$B$5:$B$18</c15:sqref>
                        </c15:formulaRef>
                      </c:ext>
                    </c:extLst>
                    <c:strCache>
                      <c:ptCount val="14"/>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strCache>
                  </c:strRef>
                </c:cat>
                <c:val>
                  <c:numRef>
                    <c:extLst xmlns:c15="http://schemas.microsoft.com/office/drawing/2012/chart">
                      <c:ext xmlns:c15="http://schemas.microsoft.com/office/drawing/2012/chart" uri="{02D57815-91ED-43cb-92C2-25804820EDAC}">
                        <c15:formulaRef>
                          <c15:sqref>Tables!$F$6:$F$18</c15:sqref>
                        </c15:formulaRef>
                      </c:ext>
                    </c:extLst>
                    <c:numCache>
                      <c:formatCode>#,##0</c:formatCode>
                      <c:ptCount val="13"/>
                      <c:pt idx="0">
                        <c:v>1815</c:v>
                      </c:pt>
                      <c:pt idx="1">
                        <c:v>1886</c:v>
                      </c:pt>
                      <c:pt idx="2">
                        <c:v>1933</c:v>
                      </c:pt>
                      <c:pt idx="3">
                        <c:v>1923</c:v>
                      </c:pt>
                      <c:pt idx="4">
                        <c:v>2120</c:v>
                      </c:pt>
                      <c:pt idx="5">
                        <c:v>2331</c:v>
                      </c:pt>
                      <c:pt idx="6">
                        <c:v>2636</c:v>
                      </c:pt>
                      <c:pt idx="7">
                        <c:v>3136</c:v>
                      </c:pt>
                      <c:pt idx="8">
                        <c:v>3695</c:v>
                      </c:pt>
                      <c:pt idx="9">
                        <c:v>4188</c:v>
                      </c:pt>
                      <c:pt idx="10">
                        <c:v>4829</c:v>
                      </c:pt>
                      <c:pt idx="11">
                        <c:v>5306</c:v>
                      </c:pt>
                      <c:pt idx="12">
                        <c:v>5516</c:v>
                      </c:pt>
                    </c:numCache>
                  </c:numRef>
                </c:val>
              </c15:ser>
            </c15:filteredBarSeries>
          </c:ext>
        </c:extLst>
      </c:barChart>
      <c:catAx>
        <c:axId val="169165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168696"/>
        <c:crosses val="autoZero"/>
        <c:auto val="1"/>
        <c:lblAlgn val="ctr"/>
        <c:lblOffset val="100"/>
        <c:noMultiLvlLbl val="0"/>
      </c:catAx>
      <c:valAx>
        <c:axId val="1691686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1659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Number &amp; Practice Type</a:t>
            </a:r>
          </a:p>
          <a:p>
            <a:pPr>
              <a:defRPr/>
            </a:pPr>
            <a:r>
              <a:rPr lang="en-US" baseline="0"/>
              <a:t>Physicians Involved in Euthanasia, Assisted Suicide in Netherlands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Tables!$L$4</c:f>
              <c:strCache>
                <c:ptCount val="1"/>
                <c:pt idx="0">
                  <c:v>GP*</c:v>
                </c:pt>
              </c:strCache>
            </c:strRef>
          </c:tx>
          <c:spPr>
            <a:solidFill>
              <a:schemeClr val="accent5">
                <a:lumMod val="50000"/>
              </a:schemeClr>
            </a:solidFill>
            <a:ln>
              <a:noFill/>
            </a:ln>
            <a:effectLst/>
          </c:spPr>
          <c:invertIfNegative val="0"/>
          <c:cat>
            <c:strRef>
              <c:f>Tables!$B$5:$B$19</c:f>
              <c:strCache>
                <c:ptCount val="15"/>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strCache>
            </c:strRef>
          </c:cat>
          <c:val>
            <c:numRef>
              <c:f>Tables!$L$5:$L$19</c:f>
              <c:numCache>
                <c:formatCode>#,##0</c:formatCode>
                <c:ptCount val="15"/>
                <c:pt idx="2">
                  <c:v>1646</c:v>
                </c:pt>
                <c:pt idx="3">
                  <c:v>1697</c:v>
                </c:pt>
                <c:pt idx="4">
                  <c:v>1692</c:v>
                </c:pt>
                <c:pt idx="5">
                  <c:v>1886</c:v>
                </c:pt>
                <c:pt idx="6">
                  <c:v>2083</c:v>
                </c:pt>
                <c:pt idx="7">
                  <c:v>2356</c:v>
                </c:pt>
                <c:pt idx="8">
                  <c:v>2819</c:v>
                </c:pt>
                <c:pt idx="9">
                  <c:v>3329</c:v>
                </c:pt>
                <c:pt idx="10">
                  <c:v>3777</c:v>
                </c:pt>
                <c:pt idx="11">
                  <c:v>4281</c:v>
                </c:pt>
                <c:pt idx="12">
                  <c:v>4678</c:v>
                </c:pt>
                <c:pt idx="13">
                  <c:v>4730</c:v>
                </c:pt>
                <c:pt idx="14">
                  <c:v>5167</c:v>
                </c:pt>
              </c:numCache>
            </c:numRef>
          </c:val>
        </c:ser>
        <c:ser>
          <c:idx val="1"/>
          <c:order val="1"/>
          <c:tx>
            <c:strRef>
              <c:f>Tables!$M$4</c:f>
              <c:strCache>
                <c:ptCount val="1"/>
                <c:pt idx="0">
                  <c:v>Hospital Specialist*</c:v>
                </c:pt>
              </c:strCache>
            </c:strRef>
          </c:tx>
          <c:spPr>
            <a:solidFill>
              <a:schemeClr val="accent2"/>
            </a:solidFill>
            <a:ln>
              <a:noFill/>
            </a:ln>
            <a:effectLst/>
          </c:spPr>
          <c:invertIfNegative val="0"/>
          <c:cat>
            <c:strRef>
              <c:f>Tables!$B$5:$B$19</c:f>
              <c:strCache>
                <c:ptCount val="15"/>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strCache>
            </c:strRef>
          </c:cat>
          <c:val>
            <c:numRef>
              <c:f>Tables!$M$5:$M$19</c:f>
              <c:numCache>
                <c:formatCode>#,##0</c:formatCode>
                <c:ptCount val="15"/>
                <c:pt idx="2">
                  <c:v>188</c:v>
                </c:pt>
                <c:pt idx="3">
                  <c:v>170</c:v>
                </c:pt>
                <c:pt idx="4">
                  <c:v>151</c:v>
                </c:pt>
                <c:pt idx="5">
                  <c:v>157</c:v>
                </c:pt>
                <c:pt idx="6">
                  <c:v>152</c:v>
                </c:pt>
                <c:pt idx="7">
                  <c:v>184</c:v>
                </c:pt>
                <c:pt idx="8">
                  <c:v>193</c:v>
                </c:pt>
                <c:pt idx="9">
                  <c:v>212</c:v>
                </c:pt>
                <c:pt idx="10">
                  <c:v>171</c:v>
                </c:pt>
                <c:pt idx="11">
                  <c:v>213</c:v>
                </c:pt>
                <c:pt idx="12">
                  <c:v>175</c:v>
                </c:pt>
                <c:pt idx="13">
                  <c:v>180</c:v>
                </c:pt>
                <c:pt idx="14">
                  <c:v>179</c:v>
                </c:pt>
              </c:numCache>
            </c:numRef>
          </c:val>
        </c:ser>
        <c:ser>
          <c:idx val="2"/>
          <c:order val="2"/>
          <c:tx>
            <c:strRef>
              <c:f>Tables!$N$4</c:f>
              <c:strCache>
                <c:ptCount val="1"/>
                <c:pt idx="0">
                  <c:v>Geriatrician or Physician in Nursing Home*</c:v>
                </c:pt>
              </c:strCache>
            </c:strRef>
          </c:tx>
          <c:spPr>
            <a:solidFill>
              <a:srgbClr val="7030A0"/>
            </a:solidFill>
            <a:ln>
              <a:noFill/>
            </a:ln>
            <a:effectLst/>
          </c:spPr>
          <c:invertIfNegative val="0"/>
          <c:cat>
            <c:strRef>
              <c:f>Tables!$B$5:$B$19</c:f>
              <c:strCache>
                <c:ptCount val="15"/>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strCache>
            </c:strRef>
          </c:cat>
          <c:val>
            <c:numRef>
              <c:f>Tables!$N$5:$N$19</c:f>
              <c:numCache>
                <c:formatCode>#,##0</c:formatCode>
                <c:ptCount val="15"/>
                <c:pt idx="2">
                  <c:v>52</c:v>
                </c:pt>
                <c:pt idx="3">
                  <c:v>66</c:v>
                </c:pt>
                <c:pt idx="4">
                  <c:v>80</c:v>
                </c:pt>
                <c:pt idx="5">
                  <c:v>76</c:v>
                </c:pt>
                <c:pt idx="6">
                  <c:v>91</c:v>
                </c:pt>
                <c:pt idx="7">
                  <c:v>87</c:v>
                </c:pt>
                <c:pt idx="8">
                  <c:v>115</c:v>
                </c:pt>
                <c:pt idx="9">
                  <c:v>139</c:v>
                </c:pt>
                <c:pt idx="10">
                  <c:v>166</c:v>
                </c:pt>
                <c:pt idx="11">
                  <c:v>193</c:v>
                </c:pt>
                <c:pt idx="12">
                  <c:v>191</c:v>
                </c:pt>
                <c:pt idx="13">
                  <c:v>216</c:v>
                </c:pt>
                <c:pt idx="14">
                  <c:v>216</c:v>
                </c:pt>
              </c:numCache>
            </c:numRef>
          </c:val>
        </c:ser>
        <c:ser>
          <c:idx val="3"/>
          <c:order val="3"/>
          <c:tx>
            <c:strRef>
              <c:f>Tables!$O$4</c:f>
              <c:strCache>
                <c:ptCount val="1"/>
                <c:pt idx="0">
                  <c:v>Registrar*</c:v>
                </c:pt>
              </c:strCache>
            </c:strRef>
          </c:tx>
          <c:spPr>
            <a:solidFill>
              <a:schemeClr val="accent4"/>
            </a:solidFill>
            <a:ln>
              <a:noFill/>
            </a:ln>
            <a:effectLst/>
          </c:spPr>
          <c:invertIfNegative val="0"/>
          <c:cat>
            <c:strRef>
              <c:f>Tables!$B$5:$B$19</c:f>
              <c:strCache>
                <c:ptCount val="15"/>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strCache>
            </c:strRef>
          </c:cat>
          <c:val>
            <c:numRef>
              <c:f>Tables!$O$5:$O$19</c:f>
              <c:numCache>
                <c:formatCode>#,##0</c:formatCode>
                <c:ptCount val="15"/>
                <c:pt idx="2">
                  <c:v>0</c:v>
                </c:pt>
                <c:pt idx="3">
                  <c:v>0</c:v>
                </c:pt>
                <c:pt idx="4">
                  <c:v>0</c:v>
                </c:pt>
                <c:pt idx="5">
                  <c:v>0</c:v>
                </c:pt>
                <c:pt idx="6">
                  <c:v>0</c:v>
                </c:pt>
                <c:pt idx="7">
                  <c:v>0</c:v>
                </c:pt>
                <c:pt idx="8">
                  <c:v>9</c:v>
                </c:pt>
                <c:pt idx="9">
                  <c:v>15</c:v>
                </c:pt>
                <c:pt idx="10">
                  <c:v>21</c:v>
                </c:pt>
                <c:pt idx="11">
                  <c:v>0</c:v>
                </c:pt>
                <c:pt idx="12">
                  <c:v>0</c:v>
                </c:pt>
                <c:pt idx="13">
                  <c:v>0</c:v>
                </c:pt>
                <c:pt idx="14">
                  <c:v>0</c:v>
                </c:pt>
              </c:numCache>
            </c:numRef>
          </c:val>
        </c:ser>
        <c:ser>
          <c:idx val="4"/>
          <c:order val="4"/>
          <c:tx>
            <c:strRef>
              <c:f>Tables!$P$4</c:f>
              <c:strCache>
                <c:ptCount val="1"/>
                <c:pt idx="0">
                  <c:v>Specialist Trainee</c:v>
                </c:pt>
              </c:strCache>
            </c:strRef>
          </c:tx>
          <c:spPr>
            <a:solidFill>
              <a:schemeClr val="accent5"/>
            </a:solidFill>
            <a:ln>
              <a:noFill/>
            </a:ln>
            <a:effectLst/>
          </c:spPr>
          <c:invertIfNegative val="0"/>
          <c:cat>
            <c:strRef>
              <c:f>Tables!$B$5:$B$19</c:f>
              <c:strCache>
                <c:ptCount val="15"/>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strCache>
            </c:strRef>
          </c:cat>
          <c:val>
            <c:numRef>
              <c:f>Tables!$P$5:$P$19</c:f>
              <c:numCache>
                <c:formatCode>#,##0</c:formatCode>
                <c:ptCount val="15"/>
                <c:pt idx="2">
                  <c:v>0</c:v>
                </c:pt>
                <c:pt idx="3">
                  <c:v>0</c:v>
                </c:pt>
                <c:pt idx="4">
                  <c:v>0</c:v>
                </c:pt>
                <c:pt idx="5">
                  <c:v>1</c:v>
                </c:pt>
                <c:pt idx="6">
                  <c:v>5</c:v>
                </c:pt>
                <c:pt idx="7">
                  <c:v>10</c:v>
                </c:pt>
                <c:pt idx="8">
                  <c:v>0</c:v>
                </c:pt>
                <c:pt idx="9">
                  <c:v>0</c:v>
                </c:pt>
                <c:pt idx="10">
                  <c:v>0</c:v>
                </c:pt>
                <c:pt idx="11">
                  <c:v>13</c:v>
                </c:pt>
                <c:pt idx="12">
                  <c:v>25</c:v>
                </c:pt>
                <c:pt idx="13">
                  <c:v>45</c:v>
                </c:pt>
                <c:pt idx="14">
                  <c:v>43</c:v>
                </c:pt>
              </c:numCache>
            </c:numRef>
          </c:val>
        </c:ser>
        <c:ser>
          <c:idx val="5"/>
          <c:order val="5"/>
          <c:tx>
            <c:strRef>
              <c:f>Tables!$Q$4</c:f>
              <c:strCache>
                <c:ptCount val="1"/>
                <c:pt idx="0">
                  <c:v>Other Physician*</c:v>
                </c:pt>
              </c:strCache>
            </c:strRef>
          </c:tx>
          <c:spPr>
            <a:solidFill>
              <a:srgbClr val="FF0000"/>
            </a:solidFill>
            <a:ln>
              <a:noFill/>
            </a:ln>
            <a:effectLst/>
          </c:spPr>
          <c:invertIfNegative val="0"/>
          <c:cat>
            <c:strRef>
              <c:f>Tables!$B$5:$B$19</c:f>
              <c:strCache>
                <c:ptCount val="15"/>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strCache>
            </c:strRef>
          </c:cat>
          <c:val>
            <c:numRef>
              <c:f>Tables!$Q$5:$Q$19</c:f>
              <c:numCache>
                <c:formatCode>#,##0</c:formatCode>
                <c:ptCount val="15"/>
                <c:pt idx="2">
                  <c:v>0</c:v>
                </c:pt>
                <c:pt idx="3">
                  <c:v>0</c:v>
                </c:pt>
                <c:pt idx="4">
                  <c:v>0</c:v>
                </c:pt>
                <c:pt idx="5">
                  <c:v>0</c:v>
                </c:pt>
                <c:pt idx="6">
                  <c:v>0</c:v>
                </c:pt>
                <c:pt idx="7">
                  <c:v>0</c:v>
                </c:pt>
                <c:pt idx="8">
                  <c:v>0</c:v>
                </c:pt>
                <c:pt idx="9">
                  <c:v>0</c:v>
                </c:pt>
                <c:pt idx="10">
                  <c:v>53</c:v>
                </c:pt>
                <c:pt idx="11">
                  <c:v>142</c:v>
                </c:pt>
                <c:pt idx="12">
                  <c:v>262</c:v>
                </c:pt>
                <c:pt idx="13">
                  <c:v>395</c:v>
                </c:pt>
                <c:pt idx="14">
                  <c:v>486</c:v>
                </c:pt>
              </c:numCache>
            </c:numRef>
          </c:val>
        </c:ser>
        <c:dLbls>
          <c:showLegendKey val="0"/>
          <c:showVal val="0"/>
          <c:showCatName val="0"/>
          <c:showSerName val="0"/>
          <c:showPercent val="0"/>
          <c:showBubbleSize val="0"/>
        </c:dLbls>
        <c:gapWidth val="219"/>
        <c:overlap val="100"/>
        <c:axId val="169169480"/>
        <c:axId val="169162032"/>
        <c:extLst/>
      </c:barChart>
      <c:catAx>
        <c:axId val="169169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162032"/>
        <c:crosses val="autoZero"/>
        <c:auto val="1"/>
        <c:lblAlgn val="ctr"/>
        <c:lblOffset val="100"/>
        <c:noMultiLvlLbl val="0"/>
      </c:catAx>
      <c:valAx>
        <c:axId val="1691620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1694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Percentage of General Practitioners</a:t>
            </a:r>
            <a:r>
              <a:rPr lang="en-US" baseline="0"/>
              <a:t> &amp; All </a:t>
            </a:r>
            <a:r>
              <a:rPr lang="en-US"/>
              <a:t>Physicians Involved</a:t>
            </a:r>
          </a:p>
          <a:p>
            <a:pPr>
              <a:defRPr/>
            </a:pPr>
            <a:r>
              <a:rPr lang="en-US"/>
              <a:t>Euthanasia</a:t>
            </a:r>
            <a:r>
              <a:rPr lang="en-US" baseline="0"/>
              <a:t> &amp; Assisted Suicide in Netherlands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Tables!$S$4</c:f>
              <c:strCache>
                <c:ptCount val="1"/>
                <c:pt idx="0">
                  <c:v>Percentage of GPs</c:v>
                </c:pt>
              </c:strCache>
            </c:strRef>
          </c:tx>
          <c:spPr>
            <a:solidFill>
              <a:schemeClr val="accent5">
                <a:lumMod val="50000"/>
              </a:schemeClr>
            </a:solidFill>
            <a:ln>
              <a:noFill/>
            </a:ln>
            <a:effectLst/>
          </c:spPr>
          <c:invertIfNegative val="0"/>
          <c:cat>
            <c:strRef>
              <c:f>Tables!$B$5:$B$19</c:f>
              <c:strCache>
                <c:ptCount val="15"/>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strCache>
            </c:strRef>
          </c:cat>
          <c:val>
            <c:numRef>
              <c:f>Tables!$S$5:$S$19</c:f>
              <c:numCache>
                <c:formatCode>#,##0</c:formatCode>
                <c:ptCount val="15"/>
                <c:pt idx="2" formatCode="0%">
                  <c:v>0.15658295281582954</c:v>
                </c:pt>
                <c:pt idx="3" formatCode="0%">
                  <c:v>0.15718784735087069</c:v>
                </c:pt>
                <c:pt idx="4" formatCode="0%">
                  <c:v>0.15168086060062752</c:v>
                </c:pt>
                <c:pt idx="5" formatCode="0%">
                  <c:v>0.16895099883543852</c:v>
                </c:pt>
                <c:pt idx="6" formatCode="0%">
                  <c:v>0.18182611731843576</c:v>
                </c:pt>
                <c:pt idx="7" formatCode="0%">
                  <c:v>0.19896968161472847</c:v>
                </c:pt>
                <c:pt idx="8" formatCode="0%">
                  <c:v>0.232341547844721</c:v>
                </c:pt>
                <c:pt idx="9" formatCode="0%">
                  <c:v>0.27237767959417442</c:v>
                </c:pt>
                <c:pt idx="10" formatCode="0%">
                  <c:v>0.29297238597579894</c:v>
                </c:pt>
                <c:pt idx="11" formatCode="0%">
                  <c:v>0.32451485748938752</c:v>
                </c:pt>
                <c:pt idx="12" formatCode="0%">
                  <c:v>0.33683755760368661</c:v>
                </c:pt>
                <c:pt idx="13" formatCode="0%">
                  <c:v>0.3390437961436456</c:v>
                </c:pt>
              </c:numCache>
            </c:numRef>
          </c:val>
        </c:ser>
        <c:ser>
          <c:idx val="1"/>
          <c:order val="1"/>
          <c:tx>
            <c:strRef>
              <c:f>Tables!$T$4</c:f>
              <c:strCache>
                <c:ptCount val="1"/>
                <c:pt idx="0">
                  <c:v>Percentage of All Physicians </c:v>
                </c:pt>
              </c:strCache>
            </c:strRef>
          </c:tx>
          <c:spPr>
            <a:solidFill>
              <a:srgbClr val="FF0000"/>
            </a:solidFill>
            <a:ln>
              <a:noFill/>
            </a:ln>
            <a:effectLst/>
          </c:spPr>
          <c:invertIfNegative val="0"/>
          <c:cat>
            <c:strRef>
              <c:f>Tables!$B$5:$B$19</c:f>
              <c:strCache>
                <c:ptCount val="15"/>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strCache>
            </c:strRef>
          </c:cat>
          <c:val>
            <c:numRef>
              <c:f>Tables!$T$5:$T$19</c:f>
              <c:numCache>
                <c:formatCode>0.0%</c:formatCode>
                <c:ptCount val="15"/>
                <c:pt idx="2">
                  <c:v>4.3747535431792349E-2</c:v>
                </c:pt>
                <c:pt idx="3">
                  <c:v>4.3746888154619107E-2</c:v>
                </c:pt>
                <c:pt idx="4">
                  <c:v>4.2089826650323937E-2</c:v>
                </c:pt>
                <c:pt idx="5">
                  <c:v>4.6325634246006601E-2</c:v>
                </c:pt>
                <c:pt idx="6">
                  <c:v>4.9383500699122916E-2</c:v>
                </c:pt>
                <c:pt idx="7">
                  <c:v>5.4582712369597615E-2</c:v>
                </c:pt>
                <c:pt idx="8">
                  <c:v>6.3685471751756637E-2</c:v>
                </c:pt>
                <c:pt idx="9">
                  <c:v>7.0656850559326898E-2</c:v>
                </c:pt>
                <c:pt idx="10">
                  <c:v>7.6828530021463559E-2</c:v>
                </c:pt>
                <c:pt idx="11">
                  <c:v>8.695964512131607E-2</c:v>
                </c:pt>
                <c:pt idx="12">
                  <c:v>9.2292510647138254E-2</c:v>
                </c:pt>
                <c:pt idx="13">
                  <c:v>9.4566583981786675E-2</c:v>
                </c:pt>
              </c:numCache>
            </c:numRef>
          </c:val>
        </c:ser>
        <c:dLbls>
          <c:showLegendKey val="0"/>
          <c:showVal val="0"/>
          <c:showCatName val="0"/>
          <c:showSerName val="0"/>
          <c:showPercent val="0"/>
          <c:showBubbleSize val="0"/>
        </c:dLbls>
        <c:gapWidth val="219"/>
        <c:axId val="169165168"/>
        <c:axId val="168837256"/>
        <c:extLst/>
      </c:barChart>
      <c:catAx>
        <c:axId val="169165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8837256"/>
        <c:crosses val="autoZero"/>
        <c:auto val="1"/>
        <c:lblAlgn val="ctr"/>
        <c:lblOffset val="100"/>
        <c:noMultiLvlLbl val="0"/>
      </c:catAx>
      <c:valAx>
        <c:axId val="16883725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165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Euthanasia,</a:t>
            </a:r>
            <a:r>
              <a:rPr lang="en-US" baseline="0"/>
              <a:t> Assisted Suicide &amp;Mortality from All Causes</a:t>
            </a:r>
          </a:p>
          <a:p>
            <a:pPr>
              <a:defRPr/>
            </a:pPr>
            <a:r>
              <a:rPr lang="en-US" baseline="0"/>
              <a:t>Per 100,000 Population in Netherlands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3"/>
          <c:order val="3"/>
          <c:tx>
            <c:strRef>
              <c:f>Tables!$E$4</c:f>
              <c:strCache>
                <c:ptCount val="1"/>
                <c:pt idx="0">
                  <c:v>Mortality per 100,000 Population③</c:v>
                </c:pt>
              </c:strCache>
            </c:strRef>
          </c:tx>
          <c:spPr>
            <a:solidFill>
              <a:schemeClr val="bg2">
                <a:lumMod val="90000"/>
              </a:schemeClr>
            </a:solidFill>
            <a:ln>
              <a:noFill/>
            </a:ln>
            <a:effectLst/>
          </c:spPr>
          <c:invertIfNegative val="0"/>
          <c:cat>
            <c:strRef>
              <c:f>Tables!$B$5:$B$19</c:f>
              <c:strCache>
                <c:ptCount val="15"/>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strCache>
            </c:strRef>
          </c:cat>
          <c:val>
            <c:numRef>
              <c:f>Tables!$E$5:$E$19</c:f>
              <c:numCache>
                <c:formatCode>#,##0.0</c:formatCode>
                <c:ptCount val="15"/>
                <c:pt idx="0" formatCode="General">
                  <c:v>881.5</c:v>
                </c:pt>
                <c:pt idx="1">
                  <c:v>874.78186846691665</c:v>
                </c:pt>
                <c:pt idx="2">
                  <c:v>845.58548743387257</c:v>
                </c:pt>
                <c:pt idx="3">
                  <c:v>836.53848394709871</c:v>
                </c:pt>
                <c:pt idx="4">
                  <c:v>828.76368064326334</c:v>
                </c:pt>
                <c:pt idx="5">
                  <c:v>813.19271949760093</c:v>
                </c:pt>
                <c:pt idx="6">
                  <c:v>823.72882244436721</c:v>
                </c:pt>
                <c:pt idx="7">
                  <c:v>814.24684184018633</c:v>
                </c:pt>
                <c:pt idx="8">
                  <c:v>820.86328986402339</c:v>
                </c:pt>
                <c:pt idx="9">
                  <c:v>814.97741417268549</c:v>
                </c:pt>
                <c:pt idx="10">
                  <c:v>840.58622092021039</c:v>
                </c:pt>
                <c:pt idx="11">
                  <c:v>841.76744643413201</c:v>
                </c:pt>
                <c:pt idx="12">
                  <c:v>827.26608355231167</c:v>
                </c:pt>
                <c:pt idx="13">
                  <c:v>870.57798582143744</c:v>
                </c:pt>
              </c:numCache>
            </c:numRef>
          </c:val>
        </c:ser>
        <c:dLbls>
          <c:showLegendKey val="0"/>
          <c:showVal val="0"/>
          <c:showCatName val="0"/>
          <c:showSerName val="0"/>
          <c:showPercent val="0"/>
          <c:showBubbleSize val="0"/>
        </c:dLbls>
        <c:gapWidth val="219"/>
        <c:overlap val="-27"/>
        <c:axId val="172078400"/>
        <c:axId val="172076832"/>
        <c:extLst>
          <c:ext xmlns:c15="http://schemas.microsoft.com/office/drawing/2012/chart" uri="{02D57815-91ED-43cb-92C2-25804820EDAC}">
            <c15:filteredBarSeries>
              <c15:ser>
                <c:idx val="0"/>
                <c:order val="0"/>
                <c:tx>
                  <c:strRef>
                    <c:extLst>
                      <c:ext uri="{02D57815-91ED-43cb-92C2-25804820EDAC}">
                        <c15:formulaRef>
                          <c15:sqref>Tables!$B$4</c15:sqref>
                        </c15:formulaRef>
                      </c:ext>
                    </c:extLst>
                    <c:strCache>
                      <c:ptCount val="1"/>
                      <c:pt idx="0">
                        <c:v>Year</c:v>
                      </c:pt>
                    </c:strCache>
                  </c:strRef>
                </c:tx>
                <c:spPr>
                  <a:solidFill>
                    <a:schemeClr val="accent1"/>
                  </a:solidFill>
                  <a:ln>
                    <a:noFill/>
                  </a:ln>
                  <a:effectLst/>
                </c:spPr>
                <c:invertIfNegative val="0"/>
                <c:cat>
                  <c:strRef>
                    <c:extLst>
                      <c:ext uri="{02D57815-91ED-43cb-92C2-25804820EDAC}">
                        <c15:formulaRef>
                          <c15:sqref>Tables!$B$5:$B$19</c15:sqref>
                        </c15:formulaRef>
                      </c:ext>
                    </c:extLst>
                    <c:strCache>
                      <c:ptCount val="15"/>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strCache>
                  </c:strRef>
                </c:cat>
                <c:val>
                  <c:numRef>
                    <c:extLst>
                      <c:ext uri="{02D57815-91ED-43cb-92C2-25804820EDAC}">
                        <c15:formulaRef>
                          <c15:sqref>Tables!$B$5:$B$19</c15:sqref>
                        </c15:formulaRef>
                      </c:ext>
                    </c:extLst>
                    <c:numCache>
                      <c:formatCode>General</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2016</c:v>
                      </c:pt>
                    </c:numCache>
                  </c:numRef>
                </c:val>
              </c15:ser>
            </c15:filteredBarSeries>
            <c15:filteredBarSeries>
              <c15:ser>
                <c:idx val="1"/>
                <c:order val="1"/>
                <c:tx>
                  <c:strRef>
                    <c:extLst xmlns:c15="http://schemas.microsoft.com/office/drawing/2012/chart">
                      <c:ext xmlns:c15="http://schemas.microsoft.com/office/drawing/2012/chart" uri="{02D57815-91ED-43cb-92C2-25804820EDAC}">
                        <c15:formulaRef>
                          <c15:sqref>Tables!$C$4</c15:sqref>
                        </c15:formulaRef>
                      </c:ext>
                    </c:extLst>
                    <c:strCache>
                      <c:ptCount val="1"/>
                      <c:pt idx="0">
                        <c:v>Population①②</c:v>
                      </c:pt>
                    </c:strCache>
                  </c:strRef>
                </c:tx>
                <c:spPr>
                  <a:solidFill>
                    <a:schemeClr val="accent2"/>
                  </a:solidFill>
                  <a:ln>
                    <a:noFill/>
                  </a:ln>
                  <a:effectLst/>
                </c:spPr>
                <c:invertIfNegative val="0"/>
                <c:cat>
                  <c:strRef>
                    <c:extLst xmlns:c15="http://schemas.microsoft.com/office/drawing/2012/chart">
                      <c:ext xmlns:c15="http://schemas.microsoft.com/office/drawing/2012/chart" uri="{02D57815-91ED-43cb-92C2-25804820EDAC}">
                        <c15:formulaRef>
                          <c15:sqref>Tables!$B$5:$B$19</c15:sqref>
                        </c15:formulaRef>
                      </c:ext>
                    </c:extLst>
                    <c:strCache>
                      <c:ptCount val="15"/>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strCache>
                  </c:strRef>
                </c:cat>
                <c:val>
                  <c:numRef>
                    <c:extLst xmlns:c15="http://schemas.microsoft.com/office/drawing/2012/chart">
                      <c:ext xmlns:c15="http://schemas.microsoft.com/office/drawing/2012/chart" uri="{02D57815-91ED-43cb-92C2-25804820EDAC}">
                        <c15:formulaRef>
                          <c15:sqref>Tables!$C$5:$C$19</c15:sqref>
                        </c15:formulaRef>
                      </c:ext>
                    </c:extLst>
                    <c:numCache>
                      <c:formatCode>#,##0</c:formatCode>
                      <c:ptCount val="15"/>
                      <c:pt idx="0">
                        <c:v>16148929</c:v>
                      </c:pt>
                      <c:pt idx="1">
                        <c:v>16225302</c:v>
                      </c:pt>
                      <c:pt idx="2">
                        <c:v>16281779</c:v>
                      </c:pt>
                      <c:pt idx="3">
                        <c:v>16305526</c:v>
                      </c:pt>
                      <c:pt idx="4">
                        <c:v>16334210</c:v>
                      </c:pt>
                      <c:pt idx="5">
                        <c:v>16357992</c:v>
                      </c:pt>
                      <c:pt idx="6">
                        <c:v>16405399</c:v>
                      </c:pt>
                      <c:pt idx="7">
                        <c:v>16485787</c:v>
                      </c:pt>
                      <c:pt idx="8">
                        <c:v>16574989</c:v>
                      </c:pt>
                      <c:pt idx="9">
                        <c:v>16655799</c:v>
                      </c:pt>
                      <c:pt idx="10">
                        <c:v>16730348</c:v>
                      </c:pt>
                      <c:pt idx="11">
                        <c:v>16779575</c:v>
                      </c:pt>
                      <c:pt idx="12">
                        <c:v>16829289</c:v>
                      </c:pt>
                      <c:pt idx="13">
                        <c:v>16900726</c:v>
                      </c:pt>
                      <c:pt idx="14">
                        <c:v>16979120</c:v>
                      </c:pt>
                    </c:numCache>
                  </c:numRef>
                </c:val>
              </c15:ser>
            </c15:filteredBarSeries>
            <c15:filteredBarSeries>
              <c15:ser>
                <c:idx val="2"/>
                <c:order val="2"/>
                <c:tx>
                  <c:strRef>
                    <c:extLst xmlns:c15="http://schemas.microsoft.com/office/drawing/2012/chart">
                      <c:ext xmlns:c15="http://schemas.microsoft.com/office/drawing/2012/chart" uri="{02D57815-91ED-43cb-92C2-25804820EDAC}">
                        <c15:formulaRef>
                          <c15:sqref>Tables!$D$4</c15:sqref>
                        </c15:formulaRef>
                      </c:ext>
                    </c:extLst>
                    <c:strCache>
                      <c:ptCount val="1"/>
                      <c:pt idx="0">
                        <c:v>All Deaths③④</c:v>
                      </c:pt>
                    </c:strCache>
                  </c:strRef>
                </c:tx>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Tables!$B$5:$B$19</c15:sqref>
                        </c15:formulaRef>
                      </c:ext>
                    </c:extLst>
                    <c:strCache>
                      <c:ptCount val="15"/>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strCache>
                  </c:strRef>
                </c:cat>
                <c:val>
                  <c:numRef>
                    <c:extLst xmlns:c15="http://schemas.microsoft.com/office/drawing/2012/chart">
                      <c:ext xmlns:c15="http://schemas.microsoft.com/office/drawing/2012/chart" uri="{02D57815-91ED-43cb-92C2-25804820EDAC}">
                        <c15:formulaRef>
                          <c15:sqref>Tables!$D$5:$D$19</c15:sqref>
                        </c15:formulaRef>
                      </c:ext>
                    </c:extLst>
                    <c:numCache>
                      <c:formatCode>#,##0</c:formatCode>
                      <c:ptCount val="15"/>
                      <c:pt idx="0">
                        <c:v>142000</c:v>
                      </c:pt>
                      <c:pt idx="1">
                        <c:v>141936</c:v>
                      </c:pt>
                      <c:pt idx="2">
                        <c:v>136553</c:v>
                      </c:pt>
                      <c:pt idx="3">
                        <c:v>136402</c:v>
                      </c:pt>
                      <c:pt idx="4">
                        <c:v>135372</c:v>
                      </c:pt>
                      <c:pt idx="5">
                        <c:v>133022</c:v>
                      </c:pt>
                      <c:pt idx="6">
                        <c:v>135136</c:v>
                      </c:pt>
                      <c:pt idx="7">
                        <c:v>134235</c:v>
                      </c:pt>
                      <c:pt idx="8">
                        <c:v>136058</c:v>
                      </c:pt>
                      <c:pt idx="9">
                        <c:v>135741</c:v>
                      </c:pt>
                      <c:pt idx="10">
                        <c:v>140633</c:v>
                      </c:pt>
                      <c:pt idx="11">
                        <c:v>141245</c:v>
                      </c:pt>
                      <c:pt idx="12">
                        <c:v>139223</c:v>
                      </c:pt>
                      <c:pt idx="13">
                        <c:v>147134</c:v>
                      </c:pt>
                    </c:numCache>
                  </c:numRef>
                </c:val>
              </c15:ser>
            </c15:filteredBarSeries>
            <c15:filteredBarSeries>
              <c15:ser>
                <c:idx val="4"/>
                <c:order val="4"/>
                <c:tx>
                  <c:strRef>
                    <c:extLst xmlns:c15="http://schemas.microsoft.com/office/drawing/2012/chart">
                      <c:ext xmlns:c15="http://schemas.microsoft.com/office/drawing/2012/chart" uri="{02D57815-91ED-43cb-92C2-25804820EDAC}">
                        <c15:formulaRef>
                          <c15:sqref>Tables!$F$4</c15:sqref>
                        </c15:formulaRef>
                      </c:ext>
                    </c:extLst>
                    <c:strCache>
                      <c:ptCount val="1"/>
                      <c:pt idx="0">
                        <c:v>Total Euthanasia &amp; Assisted Suicide*</c:v>
                      </c:pt>
                    </c:strCache>
                  </c:strRef>
                </c:tx>
                <c:spPr>
                  <a:solidFill>
                    <a:schemeClr val="accent5"/>
                  </a:solidFill>
                  <a:ln>
                    <a:noFill/>
                  </a:ln>
                  <a:effectLst/>
                </c:spPr>
                <c:invertIfNegative val="0"/>
                <c:cat>
                  <c:strRef>
                    <c:extLst xmlns:c15="http://schemas.microsoft.com/office/drawing/2012/chart">
                      <c:ext xmlns:c15="http://schemas.microsoft.com/office/drawing/2012/chart" uri="{02D57815-91ED-43cb-92C2-25804820EDAC}">
                        <c15:formulaRef>
                          <c15:sqref>Tables!$B$5:$B$19</c15:sqref>
                        </c15:formulaRef>
                      </c:ext>
                    </c:extLst>
                    <c:strCache>
                      <c:ptCount val="15"/>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strCache>
                  </c:strRef>
                </c:cat>
                <c:val>
                  <c:numRef>
                    <c:extLst xmlns:c15="http://schemas.microsoft.com/office/drawing/2012/chart">
                      <c:ext xmlns:c15="http://schemas.microsoft.com/office/drawing/2012/chart" uri="{02D57815-91ED-43cb-92C2-25804820EDAC}">
                        <c15:formulaRef>
                          <c15:sqref>Tables!$F$5:$F$19</c15:sqref>
                        </c15:formulaRef>
                      </c:ext>
                    </c:extLst>
                    <c:numCache>
                      <c:formatCode>#,##0</c:formatCode>
                      <c:ptCount val="15"/>
                      <c:pt idx="0">
                        <c:v>1882</c:v>
                      </c:pt>
                      <c:pt idx="1">
                        <c:v>1815</c:v>
                      </c:pt>
                      <c:pt idx="2">
                        <c:v>1886</c:v>
                      </c:pt>
                      <c:pt idx="3">
                        <c:v>1933</c:v>
                      </c:pt>
                      <c:pt idx="4">
                        <c:v>1923</c:v>
                      </c:pt>
                      <c:pt idx="5">
                        <c:v>2120</c:v>
                      </c:pt>
                      <c:pt idx="6">
                        <c:v>2331</c:v>
                      </c:pt>
                      <c:pt idx="7">
                        <c:v>2636</c:v>
                      </c:pt>
                      <c:pt idx="8">
                        <c:v>3136</c:v>
                      </c:pt>
                      <c:pt idx="9">
                        <c:v>3695</c:v>
                      </c:pt>
                      <c:pt idx="10">
                        <c:v>4188</c:v>
                      </c:pt>
                      <c:pt idx="11">
                        <c:v>4829</c:v>
                      </c:pt>
                      <c:pt idx="12">
                        <c:v>5306</c:v>
                      </c:pt>
                      <c:pt idx="13">
                        <c:v>5516</c:v>
                      </c:pt>
                      <c:pt idx="14">
                        <c:v>6091</c:v>
                      </c:pt>
                    </c:numCache>
                  </c:numRef>
                </c:val>
              </c15:ser>
            </c15:filteredBarSeries>
            <c15:filteredBarSeries>
              <c15:ser>
                <c:idx val="5"/>
                <c:order val="5"/>
                <c:tx>
                  <c:strRef>
                    <c:extLst xmlns:c15="http://schemas.microsoft.com/office/drawing/2012/chart">
                      <c:ext xmlns:c15="http://schemas.microsoft.com/office/drawing/2012/chart" uri="{02D57815-91ED-43cb-92C2-25804820EDAC}">
                        <c15:formulaRef>
                          <c15:sqref>Tables!$G$4</c15:sqref>
                        </c15:formulaRef>
                      </c:ext>
                    </c:extLst>
                    <c:strCache>
                      <c:ptCount val="1"/>
                      <c:pt idx="0">
                        <c:v>Euthanasia *</c:v>
                      </c:pt>
                    </c:strCache>
                  </c:strRef>
                </c:tx>
                <c:spPr>
                  <a:solidFill>
                    <a:schemeClr val="accent6"/>
                  </a:solidFill>
                  <a:ln>
                    <a:noFill/>
                  </a:ln>
                  <a:effectLst/>
                </c:spPr>
                <c:invertIfNegative val="0"/>
                <c:cat>
                  <c:strRef>
                    <c:extLst xmlns:c15="http://schemas.microsoft.com/office/drawing/2012/chart">
                      <c:ext xmlns:c15="http://schemas.microsoft.com/office/drawing/2012/chart" uri="{02D57815-91ED-43cb-92C2-25804820EDAC}">
                        <c15:formulaRef>
                          <c15:sqref>Tables!$B$5:$B$19</c15:sqref>
                        </c15:formulaRef>
                      </c:ext>
                    </c:extLst>
                    <c:strCache>
                      <c:ptCount val="15"/>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strCache>
                  </c:strRef>
                </c:cat>
                <c:val>
                  <c:numRef>
                    <c:extLst xmlns:c15="http://schemas.microsoft.com/office/drawing/2012/chart">
                      <c:ext xmlns:c15="http://schemas.microsoft.com/office/drawing/2012/chart" uri="{02D57815-91ED-43cb-92C2-25804820EDAC}">
                        <c15:formulaRef>
                          <c15:sqref>Tables!$G$5:$G$19</c15:sqref>
                        </c15:formulaRef>
                      </c:ext>
                    </c:extLst>
                    <c:numCache>
                      <c:formatCode>#,##0</c:formatCode>
                      <c:ptCount val="15"/>
                      <c:pt idx="1">
                        <c:v>1626</c:v>
                      </c:pt>
                      <c:pt idx="2" formatCode="General">
                        <c:v>1714</c:v>
                      </c:pt>
                      <c:pt idx="3">
                        <c:v>1765</c:v>
                      </c:pt>
                      <c:pt idx="4">
                        <c:v>1765</c:v>
                      </c:pt>
                      <c:pt idx="5">
                        <c:v>1923</c:v>
                      </c:pt>
                      <c:pt idx="6">
                        <c:v>2146</c:v>
                      </c:pt>
                      <c:pt idx="7">
                        <c:v>2443</c:v>
                      </c:pt>
                      <c:pt idx="8">
                        <c:v>2910</c:v>
                      </c:pt>
                      <c:pt idx="9">
                        <c:v>3446</c:v>
                      </c:pt>
                      <c:pt idx="10">
                        <c:v>3965</c:v>
                      </c:pt>
                      <c:pt idx="11">
                        <c:v>4501</c:v>
                      </c:pt>
                      <c:pt idx="12">
                        <c:v>5033</c:v>
                      </c:pt>
                      <c:pt idx="13">
                        <c:v>5277</c:v>
                      </c:pt>
                      <c:pt idx="14">
                        <c:v>5856</c:v>
                      </c:pt>
                    </c:numCache>
                  </c:numRef>
                </c:val>
              </c15:ser>
            </c15:filteredBarSeries>
            <c15:filteredBarSeries>
              <c15:ser>
                <c:idx val="6"/>
                <c:order val="6"/>
                <c:tx>
                  <c:strRef>
                    <c:extLst xmlns:c15="http://schemas.microsoft.com/office/drawing/2012/chart">
                      <c:ext xmlns:c15="http://schemas.microsoft.com/office/drawing/2012/chart" uri="{02D57815-91ED-43cb-92C2-25804820EDAC}">
                        <c15:formulaRef>
                          <c15:sqref>Tables!$H$4</c15:sqref>
                        </c15:formulaRef>
                      </c:ext>
                    </c:extLst>
                    <c:strCache>
                      <c:ptCount val="1"/>
                      <c:pt idx="0">
                        <c:v>Assisted Suicide*</c:v>
                      </c:pt>
                    </c:strCache>
                  </c:strRef>
                </c:tx>
                <c:spPr>
                  <a:solidFill>
                    <a:schemeClr val="accent1">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Tables!$B$5:$B$19</c15:sqref>
                        </c15:formulaRef>
                      </c:ext>
                    </c:extLst>
                    <c:strCache>
                      <c:ptCount val="15"/>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strCache>
                  </c:strRef>
                </c:cat>
                <c:val>
                  <c:numRef>
                    <c:extLst xmlns:c15="http://schemas.microsoft.com/office/drawing/2012/chart">
                      <c:ext xmlns:c15="http://schemas.microsoft.com/office/drawing/2012/chart" uri="{02D57815-91ED-43cb-92C2-25804820EDAC}">
                        <c15:formulaRef>
                          <c15:sqref>Tables!$H$5:$H$19</c15:sqref>
                        </c15:formulaRef>
                      </c:ext>
                    </c:extLst>
                    <c:numCache>
                      <c:formatCode>#,##0</c:formatCode>
                      <c:ptCount val="15"/>
                      <c:pt idx="1">
                        <c:v>148</c:v>
                      </c:pt>
                      <c:pt idx="2" formatCode="General">
                        <c:v>141</c:v>
                      </c:pt>
                      <c:pt idx="3">
                        <c:v>143</c:v>
                      </c:pt>
                      <c:pt idx="4">
                        <c:v>132</c:v>
                      </c:pt>
                      <c:pt idx="5">
                        <c:v>167</c:v>
                      </c:pt>
                      <c:pt idx="6">
                        <c:v>152</c:v>
                      </c:pt>
                      <c:pt idx="7">
                        <c:v>156</c:v>
                      </c:pt>
                      <c:pt idx="8">
                        <c:v>182</c:v>
                      </c:pt>
                      <c:pt idx="9">
                        <c:v>196</c:v>
                      </c:pt>
                      <c:pt idx="10">
                        <c:v>185</c:v>
                      </c:pt>
                      <c:pt idx="11">
                        <c:v>286</c:v>
                      </c:pt>
                      <c:pt idx="12">
                        <c:v>242</c:v>
                      </c:pt>
                      <c:pt idx="13">
                        <c:v>208</c:v>
                      </c:pt>
                      <c:pt idx="14">
                        <c:v>216</c:v>
                      </c:pt>
                    </c:numCache>
                  </c:numRef>
                </c:val>
              </c15:ser>
            </c15:filteredBarSeries>
          </c:ext>
        </c:extLst>
      </c:barChart>
      <c:lineChart>
        <c:grouping val="standard"/>
        <c:varyColors val="0"/>
        <c:ser>
          <c:idx val="8"/>
          <c:order val="8"/>
          <c:tx>
            <c:strRef>
              <c:f>Tables!$J$4</c:f>
              <c:strCache>
                <c:ptCount val="1"/>
                <c:pt idx="0">
                  <c:v>Euthanasia/Assisted Suicide per 100,000 Population</c:v>
                </c:pt>
              </c:strCache>
            </c:strRef>
          </c:tx>
          <c:spPr>
            <a:ln w="28575" cap="rnd">
              <a:solidFill>
                <a:srgbClr val="002060"/>
              </a:solidFill>
              <a:round/>
            </a:ln>
            <a:effectLst/>
          </c:spPr>
          <c:marker>
            <c:symbol val="none"/>
          </c:marker>
          <c:cat>
            <c:strRef>
              <c:f>Tables!$B$5:$B$19</c:f>
              <c:strCache>
                <c:ptCount val="15"/>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strCache>
            </c:strRef>
          </c:cat>
          <c:val>
            <c:numRef>
              <c:f>Tables!$J$5:$J$19</c:f>
              <c:numCache>
                <c:formatCode>#,##0.0</c:formatCode>
                <c:ptCount val="15"/>
                <c:pt idx="0">
                  <c:v>11.654023619770697</c:v>
                </c:pt>
                <c:pt idx="1">
                  <c:v>11.186232465811731</c:v>
                </c:pt>
                <c:pt idx="2">
                  <c:v>11.583500795582596</c:v>
                </c:pt>
                <c:pt idx="3">
                  <c:v>11.854876684137636</c:v>
                </c:pt>
                <c:pt idx="4">
                  <c:v>11.772837498722007</c:v>
                </c:pt>
                <c:pt idx="5">
                  <c:v>12.960025900489498</c:v>
                </c:pt>
                <c:pt idx="6">
                  <c:v>14.208737013954979</c:v>
                </c:pt>
                <c:pt idx="7">
                  <c:v>15.989530860734764</c:v>
                </c:pt>
                <c:pt idx="8">
                  <c:v>18.920072888132836</c:v>
                </c:pt>
                <c:pt idx="9">
                  <c:v>22.184465602640859</c:v>
                </c:pt>
                <c:pt idx="10">
                  <c:v>25.032354377804932</c:v>
                </c:pt>
                <c:pt idx="11">
                  <c:v>28.779036417787697</c:v>
                </c:pt>
                <c:pt idx="12">
                  <c:v>31.528367003502048</c:v>
                </c:pt>
                <c:pt idx="13">
                  <c:v>32.637651187292192</c:v>
                </c:pt>
                <c:pt idx="14">
                  <c:v>35.873472830158455</c:v>
                </c:pt>
              </c:numCache>
            </c:numRef>
          </c:val>
          <c:smooth val="0"/>
        </c:ser>
        <c:dLbls>
          <c:showLegendKey val="0"/>
          <c:showVal val="0"/>
          <c:showCatName val="0"/>
          <c:showSerName val="0"/>
          <c:showPercent val="0"/>
          <c:showBubbleSize val="0"/>
        </c:dLbls>
        <c:marker val="1"/>
        <c:smooth val="0"/>
        <c:axId val="172076440"/>
        <c:axId val="172077616"/>
        <c:extLst>
          <c:ext xmlns:c15="http://schemas.microsoft.com/office/drawing/2012/chart" uri="{02D57815-91ED-43cb-92C2-25804820EDAC}">
            <c15:filteredLineSeries>
              <c15:ser>
                <c:idx val="7"/>
                <c:order val="7"/>
                <c:tx>
                  <c:strRef>
                    <c:extLst>
                      <c:ext uri="{02D57815-91ED-43cb-92C2-25804820EDAC}">
                        <c15:formulaRef>
                          <c15:sqref>Tables!$I$4</c15:sqref>
                        </c15:formulaRef>
                      </c:ext>
                    </c:extLst>
                    <c:strCache>
                      <c:ptCount val="1"/>
                      <c:pt idx="0">
                        <c:v>Combined*</c:v>
                      </c:pt>
                    </c:strCache>
                  </c:strRef>
                </c:tx>
                <c:spPr>
                  <a:ln w="28575" cap="rnd">
                    <a:solidFill>
                      <a:schemeClr val="accent2">
                        <a:lumMod val="60000"/>
                      </a:schemeClr>
                    </a:solidFill>
                    <a:round/>
                  </a:ln>
                  <a:effectLst/>
                </c:spPr>
                <c:marker>
                  <c:symbol val="none"/>
                </c:marker>
                <c:cat>
                  <c:strRef>
                    <c:extLst>
                      <c:ext uri="{02D57815-91ED-43cb-92C2-25804820EDAC}">
                        <c15:formulaRef>
                          <c15:sqref>Tables!$B$5:$B$19</c15:sqref>
                        </c15:formulaRef>
                      </c:ext>
                    </c:extLst>
                    <c:strCache>
                      <c:ptCount val="15"/>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strCache>
                  </c:strRef>
                </c:cat>
                <c:val>
                  <c:numRef>
                    <c:extLst>
                      <c:ext uri="{02D57815-91ED-43cb-92C2-25804820EDAC}">
                        <c15:formulaRef>
                          <c15:sqref>Tables!$I$5:$I$19</c15:sqref>
                        </c15:formulaRef>
                      </c:ext>
                    </c:extLst>
                    <c:numCache>
                      <c:formatCode>#,##0</c:formatCode>
                      <c:ptCount val="15"/>
                      <c:pt idx="1">
                        <c:v>41</c:v>
                      </c:pt>
                      <c:pt idx="2" formatCode="General">
                        <c:v>31</c:v>
                      </c:pt>
                      <c:pt idx="3">
                        <c:v>25</c:v>
                      </c:pt>
                      <c:pt idx="4">
                        <c:v>26</c:v>
                      </c:pt>
                      <c:pt idx="5">
                        <c:v>30</c:v>
                      </c:pt>
                      <c:pt idx="6">
                        <c:v>33</c:v>
                      </c:pt>
                      <c:pt idx="7">
                        <c:v>37</c:v>
                      </c:pt>
                      <c:pt idx="8">
                        <c:v>44</c:v>
                      </c:pt>
                      <c:pt idx="9">
                        <c:v>53</c:v>
                      </c:pt>
                      <c:pt idx="10">
                        <c:v>38</c:v>
                      </c:pt>
                      <c:pt idx="11">
                        <c:v>42</c:v>
                      </c:pt>
                      <c:pt idx="12">
                        <c:v>31</c:v>
                      </c:pt>
                      <c:pt idx="13">
                        <c:v>31</c:v>
                      </c:pt>
                      <c:pt idx="14">
                        <c:v>19</c:v>
                      </c:pt>
                    </c:numCache>
                  </c:numRef>
                </c:val>
                <c:smooth val="0"/>
              </c15:ser>
            </c15:filteredLineSeries>
            <c15:filteredLineSeries>
              <c15:ser>
                <c:idx val="9"/>
                <c:order val="9"/>
                <c:tx>
                  <c:strRef>
                    <c:extLst xmlns:c15="http://schemas.microsoft.com/office/drawing/2012/chart">
                      <c:ext xmlns:c15="http://schemas.microsoft.com/office/drawing/2012/chart" uri="{02D57815-91ED-43cb-92C2-25804820EDAC}">
                        <c15:formulaRef>
                          <c15:sqref>Tables!$K$4</c15:sqref>
                        </c15:formulaRef>
                      </c:ext>
                    </c:extLst>
                    <c:strCache>
                      <c:ptCount val="1"/>
                      <c:pt idx="0">
                        <c:v>Euthanasia/ Assisted Suicide as  % of All Deaths</c:v>
                      </c:pt>
                    </c:strCache>
                  </c:strRef>
                </c:tx>
                <c:spPr>
                  <a:ln w="28575" cap="rnd">
                    <a:solidFill>
                      <a:schemeClr val="accent4">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Tables!$B$5:$B$19</c15:sqref>
                        </c15:formulaRef>
                      </c:ext>
                    </c:extLst>
                    <c:strCache>
                      <c:ptCount val="15"/>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strCache>
                  </c:strRef>
                </c:cat>
                <c:val>
                  <c:numRef>
                    <c:extLst xmlns:c15="http://schemas.microsoft.com/office/drawing/2012/chart">
                      <c:ext xmlns:c15="http://schemas.microsoft.com/office/drawing/2012/chart" uri="{02D57815-91ED-43cb-92C2-25804820EDAC}">
                        <c15:formulaRef>
                          <c15:sqref>Tables!$K$5:$K$19</c15:sqref>
                        </c15:formulaRef>
                      </c:ext>
                    </c:extLst>
                    <c:numCache>
                      <c:formatCode>0.0%</c:formatCode>
                      <c:ptCount val="15"/>
                      <c:pt idx="0">
                        <c:v>1.3253521126760563E-2</c:v>
                      </c:pt>
                      <c:pt idx="1">
                        <c:v>1.2787453500169091E-2</c:v>
                      </c:pt>
                      <c:pt idx="2">
                        <c:v>1.3811487114893118E-2</c:v>
                      </c:pt>
                      <c:pt idx="3">
                        <c:v>1.4171346461195583E-2</c:v>
                      </c:pt>
                      <c:pt idx="4">
                        <c:v>1.4205300948497474E-2</c:v>
                      </c:pt>
                      <c:pt idx="5">
                        <c:v>1.5937213393273295E-2</c:v>
                      </c:pt>
                      <c:pt idx="6">
                        <c:v>1.7249289604546532E-2</c:v>
                      </c:pt>
                      <c:pt idx="7">
                        <c:v>1.9637203411926846E-2</c:v>
                      </c:pt>
                      <c:pt idx="8">
                        <c:v>2.3048993811462758E-2</c:v>
                      </c:pt>
                      <c:pt idx="9">
                        <c:v>2.7220957558880515E-2</c:v>
                      </c:pt>
                      <c:pt idx="10">
                        <c:v>2.9779639202747576E-2</c:v>
                      </c:pt>
                      <c:pt idx="11">
                        <c:v>3.4188820843215686E-2</c:v>
                      </c:pt>
                      <c:pt idx="12">
                        <c:v>3.8111518930061844E-2</c:v>
                      </c:pt>
                      <c:pt idx="13">
                        <c:v>3.7489635298435436E-2</c:v>
                      </c:pt>
                    </c:numCache>
                  </c:numRef>
                </c:val>
                <c:smooth val="0"/>
              </c15:ser>
            </c15:filteredLineSeries>
          </c:ext>
        </c:extLst>
      </c:lineChart>
      <c:catAx>
        <c:axId val="172078400"/>
        <c:scaling>
          <c:orientation val="minMax"/>
        </c:scaling>
        <c:delete val="0"/>
        <c:axPos val="b"/>
        <c:title>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2076832"/>
        <c:crosses val="autoZero"/>
        <c:auto val="1"/>
        <c:lblAlgn val="ctr"/>
        <c:lblOffset val="100"/>
        <c:noMultiLvlLbl val="0"/>
      </c:catAx>
      <c:valAx>
        <c:axId val="1720768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Mortality</a:t>
                </a:r>
                <a:r>
                  <a:rPr lang="en-US" baseline="0"/>
                  <a:t> All Causes</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2078400"/>
        <c:crosses val="autoZero"/>
        <c:crossBetween val="between"/>
      </c:valAx>
      <c:valAx>
        <c:axId val="172077616"/>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Euthanasia</a:t>
                </a:r>
                <a:r>
                  <a:rPr lang="en-US" baseline="0"/>
                  <a:t> &amp; Assisted Suicide</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2076440"/>
        <c:crosses val="max"/>
        <c:crossBetween val="between"/>
      </c:valAx>
      <c:catAx>
        <c:axId val="172076440"/>
        <c:scaling>
          <c:orientation val="minMax"/>
        </c:scaling>
        <c:delete val="1"/>
        <c:axPos val="b"/>
        <c:numFmt formatCode="General" sourceLinked="1"/>
        <c:majorTickMark val="none"/>
        <c:minorTickMark val="none"/>
        <c:tickLblPos val="nextTo"/>
        <c:crossAx val="17207761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Frequency of Euthanasia/Assisted Suicide in Netherlands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0"/>
          <c:tx>
            <c:strRef>
              <c:f>Tables!$V$4</c:f>
              <c:strCache>
                <c:ptCount val="1"/>
                <c:pt idx="0">
                  <c:v>Daily</c:v>
                </c:pt>
              </c:strCache>
            </c:strRef>
          </c:tx>
          <c:spPr>
            <a:solidFill>
              <a:schemeClr val="accent5">
                <a:lumMod val="50000"/>
              </a:schemeClr>
            </a:solidFill>
            <a:ln>
              <a:noFill/>
            </a:ln>
            <a:effectLst/>
          </c:spPr>
          <c:invertIfNegative val="0"/>
          <c:cat>
            <c:strRef>
              <c:f>Tables!$B$5:$B$19</c:f>
              <c:strCache>
                <c:ptCount val="15"/>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strCache>
            </c:strRef>
          </c:cat>
          <c:val>
            <c:numRef>
              <c:f>Tables!$V$5:$V$19</c:f>
              <c:numCache>
                <c:formatCode>0.0</c:formatCode>
                <c:ptCount val="15"/>
                <c:pt idx="0">
                  <c:v>5.1561643835616442</c:v>
                </c:pt>
                <c:pt idx="1">
                  <c:v>4.9726027397260273</c:v>
                </c:pt>
                <c:pt idx="2">
                  <c:v>5.1671232876712327</c:v>
                </c:pt>
                <c:pt idx="3">
                  <c:v>5.2958904109589042</c:v>
                </c:pt>
                <c:pt idx="4">
                  <c:v>5.2684931506849315</c:v>
                </c:pt>
                <c:pt idx="5">
                  <c:v>5.8082191780821919</c:v>
                </c:pt>
                <c:pt idx="6">
                  <c:v>6.3863013698630136</c:v>
                </c:pt>
                <c:pt idx="7">
                  <c:v>7.2219178082191782</c:v>
                </c:pt>
                <c:pt idx="8">
                  <c:v>8.5917808219178085</c:v>
                </c:pt>
                <c:pt idx="9">
                  <c:v>10.123287671232877</c:v>
                </c:pt>
                <c:pt idx="10">
                  <c:v>11.473972602739726</c:v>
                </c:pt>
                <c:pt idx="11">
                  <c:v>13.230136986301369</c:v>
                </c:pt>
                <c:pt idx="12">
                  <c:v>14.536986301369863</c:v>
                </c:pt>
                <c:pt idx="13">
                  <c:v>15.112328767123287</c:v>
                </c:pt>
                <c:pt idx="14">
                  <c:v>16.687671232876713</c:v>
                </c:pt>
              </c:numCache>
            </c:numRef>
          </c:val>
        </c:ser>
        <c:ser>
          <c:idx val="0"/>
          <c:order val="1"/>
          <c:tx>
            <c:strRef>
              <c:f>Tables!$W$4</c:f>
              <c:strCache>
                <c:ptCount val="1"/>
                <c:pt idx="0">
                  <c:v>Weeky</c:v>
                </c:pt>
              </c:strCache>
            </c:strRef>
          </c:tx>
          <c:spPr>
            <a:solidFill>
              <a:srgbClr val="00B0F0"/>
            </a:solidFill>
            <a:ln>
              <a:noFill/>
            </a:ln>
            <a:effectLst/>
          </c:spPr>
          <c:invertIfNegative val="0"/>
          <c:cat>
            <c:strRef>
              <c:f>Tables!$B$5:$B$19</c:f>
              <c:strCache>
                <c:ptCount val="15"/>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strCache>
            </c:strRef>
          </c:cat>
          <c:val>
            <c:numRef>
              <c:f>Tables!$W$5:$W$19</c:f>
              <c:numCache>
                <c:formatCode>0.0</c:formatCode>
                <c:ptCount val="15"/>
                <c:pt idx="0">
                  <c:v>36.192307692307693</c:v>
                </c:pt>
                <c:pt idx="1">
                  <c:v>34.903846153846153</c:v>
                </c:pt>
                <c:pt idx="2">
                  <c:v>36.269230769230766</c:v>
                </c:pt>
                <c:pt idx="3">
                  <c:v>37.17307692307692</c:v>
                </c:pt>
                <c:pt idx="4">
                  <c:v>36.980769230769234</c:v>
                </c:pt>
                <c:pt idx="5">
                  <c:v>40.769230769230766</c:v>
                </c:pt>
                <c:pt idx="6">
                  <c:v>44.82692307692308</c:v>
                </c:pt>
                <c:pt idx="7">
                  <c:v>50.692307692307693</c:v>
                </c:pt>
                <c:pt idx="8">
                  <c:v>60.307692307692307</c:v>
                </c:pt>
                <c:pt idx="9">
                  <c:v>71.057692307692307</c:v>
                </c:pt>
                <c:pt idx="10">
                  <c:v>80.538461538461533</c:v>
                </c:pt>
                <c:pt idx="11">
                  <c:v>92.865384615384613</c:v>
                </c:pt>
                <c:pt idx="12">
                  <c:v>102.03846153846153</c:v>
                </c:pt>
                <c:pt idx="13">
                  <c:v>106.07692307692308</c:v>
                </c:pt>
                <c:pt idx="14">
                  <c:v>117.13461538461539</c:v>
                </c:pt>
              </c:numCache>
            </c:numRef>
          </c:val>
        </c:ser>
        <c:dLbls>
          <c:showLegendKey val="0"/>
          <c:showVal val="0"/>
          <c:showCatName val="0"/>
          <c:showSerName val="0"/>
          <c:showPercent val="0"/>
          <c:showBubbleSize val="0"/>
        </c:dLbls>
        <c:gapWidth val="219"/>
        <c:overlap val="-27"/>
        <c:axId val="172077224"/>
        <c:axId val="172078792"/>
      </c:barChart>
      <c:catAx>
        <c:axId val="1720772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2078792"/>
        <c:crosses val="autoZero"/>
        <c:auto val="1"/>
        <c:lblAlgn val="ctr"/>
        <c:lblOffset val="100"/>
        <c:noMultiLvlLbl val="0"/>
      </c:catAx>
      <c:valAx>
        <c:axId val="172078792"/>
        <c:scaling>
          <c:orientation val="minMax"/>
          <c:max val="120"/>
        </c:scaling>
        <c:delete val="0"/>
        <c:axPos val="l"/>
        <c:majorGridlines>
          <c:spPr>
            <a:ln w="9525" cap="flat" cmpd="sng" algn="ctr">
              <a:solidFill>
                <a:schemeClr val="tx1">
                  <a:lumMod val="50000"/>
                  <a:lumOff val="50000"/>
                </a:schemeClr>
              </a:solidFill>
              <a:round/>
            </a:ln>
            <a:effectLst/>
          </c:spPr>
        </c:majorGridlines>
        <c:minorGridlines>
          <c:spPr>
            <a:ln w="9525" cap="flat" cmpd="sng" algn="ctr">
              <a:solidFill>
                <a:schemeClr val="bg1">
                  <a:lumMod val="85000"/>
                </a:schemeClr>
              </a:solidFill>
              <a:round/>
            </a:ln>
            <a:effectLst/>
          </c:spPr>
        </c:min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2077224"/>
        <c:crosses val="autoZero"/>
        <c:crossBetween val="between"/>
        <c:majorUnit val="10"/>
        <c:minorUnit val="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Time</a:t>
            </a:r>
            <a:r>
              <a:rPr lang="en-US" baseline="0"/>
              <a:t> Available to Review Each Case in Netherlands</a:t>
            </a:r>
          </a:p>
          <a:p>
            <a:pPr>
              <a:defRPr/>
            </a:pPr>
            <a:r>
              <a:rPr lang="en-US" baseline="0"/>
              <a:t>(For one person or one committee)</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Tables!$X$4</c:f>
              <c:strCache>
                <c:ptCount val="1"/>
                <c:pt idx="0">
                  <c:v>Hours per Case</c:v>
                </c:pt>
              </c:strCache>
            </c:strRef>
          </c:tx>
          <c:spPr>
            <a:solidFill>
              <a:schemeClr val="accent1"/>
            </a:solidFill>
            <a:ln>
              <a:noFill/>
            </a:ln>
            <a:effectLst/>
          </c:spPr>
          <c:invertIfNegative val="0"/>
          <c:cat>
            <c:strRef>
              <c:f>Tables!$B$5:$B$19</c:f>
              <c:strCache>
                <c:ptCount val="15"/>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strCache>
            </c:strRef>
          </c:cat>
          <c:val>
            <c:numRef>
              <c:f>Tables!$X$5:$X$19</c:f>
              <c:numCache>
                <c:formatCode>0.00</c:formatCode>
                <c:ptCount val="15"/>
                <c:pt idx="0">
                  <c:v>1.1052072263549415</c:v>
                </c:pt>
                <c:pt idx="1">
                  <c:v>1.1460055096418733</c:v>
                </c:pt>
                <c:pt idx="2">
                  <c:v>1.1028632025450691</c:v>
                </c:pt>
                <c:pt idx="3">
                  <c:v>1.0760475944128298</c:v>
                </c:pt>
                <c:pt idx="4">
                  <c:v>1.0816432657306292</c:v>
                </c:pt>
                <c:pt idx="5">
                  <c:v>0.98113207547169823</c:v>
                </c:pt>
              </c:numCache>
            </c:numRef>
          </c:val>
        </c:ser>
        <c:dLbls>
          <c:showLegendKey val="0"/>
          <c:showVal val="0"/>
          <c:showCatName val="0"/>
          <c:showSerName val="0"/>
          <c:showPercent val="0"/>
          <c:showBubbleSize val="0"/>
        </c:dLbls>
        <c:gapWidth val="219"/>
        <c:axId val="172488584"/>
        <c:axId val="172494856"/>
      </c:barChart>
      <c:lineChart>
        <c:grouping val="standard"/>
        <c:varyColors val="0"/>
        <c:ser>
          <c:idx val="1"/>
          <c:order val="1"/>
          <c:tx>
            <c:strRef>
              <c:f>Tables!$Y$4</c:f>
              <c:strCache>
                <c:ptCount val="1"/>
                <c:pt idx="0">
                  <c:v>Minutes per Case ⑦</c:v>
                </c:pt>
              </c:strCache>
            </c:strRef>
          </c:tx>
          <c:spPr>
            <a:ln w="28575" cap="rnd">
              <a:solidFill>
                <a:schemeClr val="accent2"/>
              </a:solidFill>
              <a:round/>
            </a:ln>
            <a:effectLst/>
          </c:spPr>
          <c:marker>
            <c:symbol val="none"/>
          </c:marker>
          <c:val>
            <c:numRef>
              <c:f>Tables!$Y$5:$Y$19</c:f>
              <c:numCache>
                <c:formatCode>General</c:formatCode>
                <c:ptCount val="15"/>
                <c:pt idx="6" formatCode="0.0">
                  <c:v>53.539253539253536</c:v>
                </c:pt>
                <c:pt idx="7" formatCode="0.0">
                  <c:v>47.344461305007584</c:v>
                </c:pt>
                <c:pt idx="8" formatCode="0.0">
                  <c:v>39.795918367346943</c:v>
                </c:pt>
                <c:pt idx="9" formatCode="0.0">
                  <c:v>33.775372124492556</c:v>
                </c:pt>
                <c:pt idx="10" formatCode="0.0">
                  <c:v>29.799426934097422</c:v>
                </c:pt>
                <c:pt idx="11" formatCode="0.0">
                  <c:v>25.843860012424933</c:v>
                </c:pt>
                <c:pt idx="12" formatCode="0.0">
                  <c:v>23.520542781756504</c:v>
                </c:pt>
                <c:pt idx="13" formatCode="0.0">
                  <c:v>22.625090645395215</c:v>
                </c:pt>
                <c:pt idx="14" formatCode="0.0">
                  <c:v>20.489246429157774</c:v>
                </c:pt>
              </c:numCache>
            </c:numRef>
          </c:val>
          <c:smooth val="0"/>
        </c:ser>
        <c:dLbls>
          <c:showLegendKey val="0"/>
          <c:showVal val="0"/>
          <c:showCatName val="0"/>
          <c:showSerName val="0"/>
          <c:showPercent val="0"/>
          <c:showBubbleSize val="0"/>
        </c:dLbls>
        <c:marker val="1"/>
        <c:smooth val="0"/>
        <c:axId val="172488192"/>
        <c:axId val="172492504"/>
      </c:lineChart>
      <c:catAx>
        <c:axId val="172488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2494856"/>
        <c:crosses val="autoZero"/>
        <c:auto val="1"/>
        <c:lblAlgn val="ctr"/>
        <c:lblOffset val="100"/>
        <c:noMultiLvlLbl val="0"/>
      </c:catAx>
      <c:valAx>
        <c:axId val="172494856"/>
        <c:scaling>
          <c:orientation val="minMax"/>
          <c:min val="0"/>
        </c:scaling>
        <c:delete val="0"/>
        <c:axPos val="l"/>
        <c:majorGridlines>
          <c:spPr>
            <a:ln w="9525" cap="flat" cmpd="sng" algn="ctr">
              <a:solidFill>
                <a:schemeClr val="bg2">
                  <a:lumMod val="50000"/>
                </a:schemeClr>
              </a:solidFill>
              <a:round/>
            </a:ln>
            <a:effectLst/>
          </c:spPr>
        </c:majorGridlines>
        <c:minorGridlines>
          <c:spPr>
            <a:ln w="9525" cap="flat" cmpd="sng" algn="ctr">
              <a:solidFill>
                <a:schemeClr val="bg1">
                  <a:lumMod val="7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Hours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2488584"/>
        <c:crosses val="autoZero"/>
        <c:crossBetween val="between"/>
      </c:valAx>
      <c:valAx>
        <c:axId val="172492504"/>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Minutes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2488192"/>
        <c:crosses val="max"/>
        <c:crossBetween val="between"/>
      </c:valAx>
      <c:catAx>
        <c:axId val="172488192"/>
        <c:scaling>
          <c:orientation val="minMax"/>
        </c:scaling>
        <c:delete val="1"/>
        <c:axPos val="b"/>
        <c:numFmt formatCode="General" sourceLinked="1"/>
        <c:majorTickMark val="out"/>
        <c:minorTickMark val="none"/>
        <c:tickLblPos val="nextTo"/>
        <c:crossAx val="172492504"/>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Euthanasia, Assisted Suicide</a:t>
            </a:r>
          </a:p>
          <a:p>
            <a:pPr>
              <a:defRPr/>
            </a:pPr>
            <a:r>
              <a:rPr lang="en-US"/>
              <a:t>Per</a:t>
            </a:r>
            <a:r>
              <a:rPr lang="en-US" baseline="0"/>
              <a:t> 100,000 Population &amp; As Percentage of All Deaths in Netherlands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Tables!$J$4</c:f>
              <c:strCache>
                <c:ptCount val="1"/>
                <c:pt idx="0">
                  <c:v>Euthanasia/Assisted Suicide per 100,000 Population</c:v>
                </c:pt>
              </c:strCache>
            </c:strRef>
          </c:tx>
          <c:spPr>
            <a:solidFill>
              <a:srgbClr val="002060"/>
            </a:solidFill>
            <a:ln>
              <a:noFill/>
            </a:ln>
            <a:effectLst/>
          </c:spPr>
          <c:invertIfNegative val="0"/>
          <c:cat>
            <c:strRef>
              <c:f>Tables!$B$5:$B$19</c:f>
              <c:strCache>
                <c:ptCount val="15"/>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strCache>
            </c:strRef>
          </c:cat>
          <c:val>
            <c:numRef>
              <c:f>Tables!$J$5:$J$19</c:f>
              <c:numCache>
                <c:formatCode>#,##0.0</c:formatCode>
                <c:ptCount val="15"/>
                <c:pt idx="0">
                  <c:v>11.654023619770697</c:v>
                </c:pt>
                <c:pt idx="1">
                  <c:v>11.186232465811731</c:v>
                </c:pt>
                <c:pt idx="2">
                  <c:v>11.583500795582596</c:v>
                </c:pt>
                <c:pt idx="3">
                  <c:v>11.854876684137636</c:v>
                </c:pt>
                <c:pt idx="4">
                  <c:v>11.772837498722007</c:v>
                </c:pt>
                <c:pt idx="5">
                  <c:v>12.960025900489498</c:v>
                </c:pt>
                <c:pt idx="6">
                  <c:v>14.208737013954979</c:v>
                </c:pt>
                <c:pt idx="7">
                  <c:v>15.989530860734764</c:v>
                </c:pt>
                <c:pt idx="8">
                  <c:v>18.920072888132836</c:v>
                </c:pt>
                <c:pt idx="9">
                  <c:v>22.184465602640859</c:v>
                </c:pt>
                <c:pt idx="10">
                  <c:v>25.032354377804932</c:v>
                </c:pt>
                <c:pt idx="11">
                  <c:v>28.779036417787697</c:v>
                </c:pt>
                <c:pt idx="12">
                  <c:v>31.528367003502048</c:v>
                </c:pt>
                <c:pt idx="13">
                  <c:v>32.637651187292192</c:v>
                </c:pt>
                <c:pt idx="14">
                  <c:v>35.873472830158455</c:v>
                </c:pt>
              </c:numCache>
            </c:numRef>
          </c:val>
        </c:ser>
        <c:dLbls>
          <c:showLegendKey val="0"/>
          <c:showVal val="0"/>
          <c:showCatName val="0"/>
          <c:showSerName val="0"/>
          <c:showPercent val="0"/>
          <c:showBubbleSize val="0"/>
        </c:dLbls>
        <c:gapWidth val="219"/>
        <c:overlap val="-27"/>
        <c:axId val="172493680"/>
        <c:axId val="172490936"/>
      </c:barChart>
      <c:lineChart>
        <c:grouping val="standard"/>
        <c:varyColors val="0"/>
        <c:ser>
          <c:idx val="1"/>
          <c:order val="1"/>
          <c:tx>
            <c:strRef>
              <c:f>Tables!$K$4</c:f>
              <c:strCache>
                <c:ptCount val="1"/>
                <c:pt idx="0">
                  <c:v>Euthanasia/ Assisted Suicide as  % of All Deaths</c:v>
                </c:pt>
              </c:strCache>
            </c:strRef>
          </c:tx>
          <c:spPr>
            <a:ln w="28575" cap="rnd">
              <a:solidFill>
                <a:schemeClr val="accent2"/>
              </a:solidFill>
              <a:round/>
            </a:ln>
            <a:effectLst/>
          </c:spPr>
          <c:marker>
            <c:symbol val="none"/>
          </c:marker>
          <c:val>
            <c:numRef>
              <c:f>Tables!$K$5:$K$19</c:f>
              <c:numCache>
                <c:formatCode>0.0%</c:formatCode>
                <c:ptCount val="15"/>
                <c:pt idx="0">
                  <c:v>1.3253521126760563E-2</c:v>
                </c:pt>
                <c:pt idx="1">
                  <c:v>1.2787453500169091E-2</c:v>
                </c:pt>
                <c:pt idx="2">
                  <c:v>1.3811487114893118E-2</c:v>
                </c:pt>
                <c:pt idx="3">
                  <c:v>1.4171346461195583E-2</c:v>
                </c:pt>
                <c:pt idx="4">
                  <c:v>1.4205300948497474E-2</c:v>
                </c:pt>
                <c:pt idx="5">
                  <c:v>1.5937213393273295E-2</c:v>
                </c:pt>
                <c:pt idx="6">
                  <c:v>1.7249289604546532E-2</c:v>
                </c:pt>
                <c:pt idx="7">
                  <c:v>1.9637203411926846E-2</c:v>
                </c:pt>
                <c:pt idx="8">
                  <c:v>2.3048993811462758E-2</c:v>
                </c:pt>
                <c:pt idx="9">
                  <c:v>2.7220957558880515E-2</c:v>
                </c:pt>
                <c:pt idx="10">
                  <c:v>2.9779639202747576E-2</c:v>
                </c:pt>
                <c:pt idx="11">
                  <c:v>3.4188820843215686E-2</c:v>
                </c:pt>
                <c:pt idx="12">
                  <c:v>3.8111518930061844E-2</c:v>
                </c:pt>
                <c:pt idx="13">
                  <c:v>3.7489635298435436E-2</c:v>
                </c:pt>
              </c:numCache>
            </c:numRef>
          </c:val>
          <c:smooth val="0"/>
        </c:ser>
        <c:dLbls>
          <c:showLegendKey val="0"/>
          <c:showVal val="0"/>
          <c:showCatName val="0"/>
          <c:showSerName val="0"/>
          <c:showPercent val="0"/>
          <c:showBubbleSize val="0"/>
        </c:dLbls>
        <c:marker val="1"/>
        <c:smooth val="0"/>
        <c:axId val="172490544"/>
        <c:axId val="172489368"/>
      </c:lineChart>
      <c:catAx>
        <c:axId val="172493680"/>
        <c:scaling>
          <c:orientation val="minMax"/>
        </c:scaling>
        <c:delete val="0"/>
        <c:axPos val="b"/>
        <c:title>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2490936"/>
        <c:crosses val="autoZero"/>
        <c:auto val="1"/>
        <c:lblAlgn val="ctr"/>
        <c:lblOffset val="100"/>
        <c:noMultiLvlLbl val="0"/>
      </c:catAx>
      <c:valAx>
        <c:axId val="172490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Euthanasia</a:t>
                </a:r>
                <a:r>
                  <a:rPr lang="en-US" baseline="0"/>
                  <a:t> &amp; Assisted Suicide Per 100,000 Population</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2493680"/>
        <c:crosses val="autoZero"/>
        <c:crossBetween val="between"/>
      </c:valAx>
      <c:valAx>
        <c:axId val="172489368"/>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Euthansia &amp; Assisted Suicide as Percentage of All Deaths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2490544"/>
        <c:crosses val="max"/>
        <c:crossBetween val="between"/>
      </c:valAx>
      <c:catAx>
        <c:axId val="172490544"/>
        <c:scaling>
          <c:orientation val="minMax"/>
        </c:scaling>
        <c:delete val="1"/>
        <c:axPos val="b"/>
        <c:majorTickMark val="out"/>
        <c:minorTickMark val="none"/>
        <c:tickLblPos val="nextTo"/>
        <c:crossAx val="172489368"/>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creativecommons.org/licenses/by-nc/4.0/"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9526</xdr:colOff>
      <xdr:row>0</xdr:row>
      <xdr:rowOff>9526</xdr:rowOff>
    </xdr:from>
    <xdr:to>
      <xdr:col>1</xdr:col>
      <xdr:colOff>428625</xdr:colOff>
      <xdr:row>0</xdr:row>
      <xdr:rowOff>788388</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6" y="9526"/>
          <a:ext cx="666749" cy="778862"/>
        </a:xfrm>
        <a:prstGeom prst="rect">
          <a:avLst/>
        </a:prstGeom>
      </xdr:spPr>
    </xdr:pic>
    <xdr:clientData/>
  </xdr:twoCellAnchor>
  <xdr:twoCellAnchor>
    <xdr:from>
      <xdr:col>1</xdr:col>
      <xdr:colOff>533400</xdr:colOff>
      <xdr:row>0</xdr:row>
      <xdr:rowOff>114300</xdr:rowOff>
    </xdr:from>
    <xdr:to>
      <xdr:col>3</xdr:col>
      <xdr:colOff>47625</xdr:colOff>
      <xdr:row>0</xdr:row>
      <xdr:rowOff>657225</xdr:rowOff>
    </xdr:to>
    <xdr:sp macro="" textlink="">
      <xdr:nvSpPr>
        <xdr:cNvPr id="6" name="TextBox 5"/>
        <xdr:cNvSpPr txBox="1"/>
      </xdr:nvSpPr>
      <xdr:spPr>
        <a:xfrm>
          <a:off x="676275" y="114300"/>
          <a:ext cx="3981450" cy="542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chemeClr val="accent5">
                  <a:lumMod val="50000"/>
                </a:schemeClr>
              </a:solidFill>
            </a:rPr>
            <a:t>Protection</a:t>
          </a:r>
          <a:r>
            <a:rPr lang="en-US" sz="1400" b="1" baseline="0">
              <a:solidFill>
                <a:schemeClr val="accent5">
                  <a:lumMod val="50000"/>
                </a:schemeClr>
              </a:solidFill>
            </a:rPr>
            <a:t> of Conscience Project</a:t>
          </a:r>
        </a:p>
        <a:p>
          <a:r>
            <a:rPr lang="en-US" sz="1400" b="1" i="1" baseline="0">
              <a:solidFill>
                <a:schemeClr val="accent5">
                  <a:lumMod val="50000"/>
                </a:schemeClr>
              </a:solidFill>
            </a:rPr>
            <a:t>www.consciencelaws.org</a:t>
          </a:r>
          <a:endParaRPr lang="en-US" sz="1400" b="1" i="1">
            <a:solidFill>
              <a:schemeClr val="accent5">
                <a:lumMod val="50000"/>
              </a:schemeClr>
            </a:solidFill>
          </a:endParaRPr>
        </a:p>
      </xdr:txBody>
    </xdr:sp>
    <xdr:clientData/>
  </xdr:twoCellAnchor>
  <xdr:twoCellAnchor editAs="oneCell">
    <xdr:from>
      <xdr:col>6</xdr:col>
      <xdr:colOff>66675</xdr:colOff>
      <xdr:row>1</xdr:row>
      <xdr:rowOff>247650</xdr:rowOff>
    </xdr:from>
    <xdr:to>
      <xdr:col>8</xdr:col>
      <xdr:colOff>190807</xdr:colOff>
      <xdr:row>1</xdr:row>
      <xdr:rowOff>600075</xdr:rowOff>
    </xdr:to>
    <xdr:pic>
      <xdr:nvPicPr>
        <xdr:cNvPr id="8" name="Picture 7" descr="Creative Commons License">
          <a:hlinkClick xmlns:r="http://schemas.openxmlformats.org/officeDocument/2006/relationships" r:id="rId2"/>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134225" y="1095375"/>
          <a:ext cx="1000432" cy="352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47625</xdr:colOff>
      <xdr:row>2</xdr:row>
      <xdr:rowOff>19048</xdr:rowOff>
    </xdr:from>
    <xdr:to>
      <xdr:col>14</xdr:col>
      <xdr:colOff>47625</xdr:colOff>
      <xdr:row>35</xdr:row>
      <xdr:rowOff>47623</xdr:rowOff>
    </xdr:to>
    <xdr:graphicFrame macro="">
      <xdr:nvGraphicFramePr>
        <xdr:cNvPr id="7" name="Chart 6"/>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47624</xdr:colOff>
      <xdr:row>38</xdr:row>
      <xdr:rowOff>9524</xdr:rowOff>
    </xdr:from>
    <xdr:to>
      <xdr:col>14</xdr:col>
      <xdr:colOff>47624</xdr:colOff>
      <xdr:row>76</xdr:row>
      <xdr:rowOff>114299</xdr:rowOff>
    </xdr:to>
    <xdr:graphicFrame macro="">
      <xdr:nvGraphicFramePr>
        <xdr:cNvPr id="9" name="Chart 8"/>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19049</xdr:colOff>
      <xdr:row>38</xdr:row>
      <xdr:rowOff>9524</xdr:rowOff>
    </xdr:from>
    <xdr:to>
      <xdr:col>27</xdr:col>
      <xdr:colOff>19049</xdr:colOff>
      <xdr:row>76</xdr:row>
      <xdr:rowOff>114299</xdr:rowOff>
    </xdr:to>
    <xdr:graphicFrame macro="">
      <xdr:nvGraphicFramePr>
        <xdr:cNvPr id="10" name="Chart 9"/>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xdr:col>
      <xdr:colOff>19049</xdr:colOff>
      <xdr:row>2</xdr:row>
      <xdr:rowOff>0</xdr:rowOff>
    </xdr:from>
    <xdr:to>
      <xdr:col>40</xdr:col>
      <xdr:colOff>19049</xdr:colOff>
      <xdr:row>35</xdr:row>
      <xdr:rowOff>28575</xdr:rowOff>
    </xdr:to>
    <xdr:graphicFrame macro="">
      <xdr:nvGraphicFramePr>
        <xdr:cNvPr id="11" name="Chart 10"/>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1847850</xdr:colOff>
      <xdr:row>79</xdr:row>
      <xdr:rowOff>219074</xdr:rowOff>
    </xdr:from>
    <xdr:to>
      <xdr:col>13</xdr:col>
      <xdr:colOff>600075</xdr:colOff>
      <xdr:row>117</xdr:row>
      <xdr:rowOff>85724</xdr:rowOff>
    </xdr:to>
    <xdr:graphicFrame macro="">
      <xdr:nvGraphicFramePr>
        <xdr:cNvPr id="12" name="Chart 1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28575</xdr:colOff>
      <xdr:row>119</xdr:row>
      <xdr:rowOff>19050</xdr:rowOff>
    </xdr:from>
    <xdr:to>
      <xdr:col>14</xdr:col>
      <xdr:colOff>28575</xdr:colOff>
      <xdr:row>156</xdr:row>
      <xdr:rowOff>76200</xdr:rowOff>
    </xdr:to>
    <xdr:graphicFrame macro="">
      <xdr:nvGraphicFramePr>
        <xdr:cNvPr id="13" name="Chart 12"/>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15</xdr:col>
      <xdr:colOff>0</xdr:colOff>
      <xdr:row>2</xdr:row>
      <xdr:rowOff>0</xdr:rowOff>
    </xdr:from>
    <xdr:to>
      <xdr:col>27</xdr:col>
      <xdr:colOff>0</xdr:colOff>
      <xdr:row>35</xdr:row>
      <xdr:rowOff>28575</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creativecommons.org/licenses/by-nc/4.0/"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www.livinganddyingwell.org.uk/sites/default/files/LDW%20-%20Research%20-%20NL%202007%20Report.pdf" TargetMode="External"/><Relationship Id="rId13" Type="http://schemas.openxmlformats.org/officeDocument/2006/relationships/hyperlink" Target="http://www.livinganddyingwell.org.uk/sites/default/files/Regional%20Euthanasia%20Review%20Committees%20-%202012%20Annual%20Report.pdf" TargetMode="External"/><Relationship Id="rId18" Type="http://schemas.openxmlformats.org/officeDocument/2006/relationships/hyperlink" Target="http://ec.europa.eu/eurostat/tgm/mapToolClosed.do?tab=map&amp;init=1&amp;plugin=1&amp;language=en&amp;pcode=tgs00098&amp;toolbox=types" TargetMode="External"/><Relationship Id="rId3" Type="http://schemas.openxmlformats.org/officeDocument/2006/relationships/hyperlink" Target="http://www.livinganddyingwell.org.uk/sites/default/files/LDW%20-%20Research%20-%20NL%202002%20Report.pdf" TargetMode="External"/><Relationship Id="rId21" Type="http://schemas.openxmlformats.org/officeDocument/2006/relationships/hyperlink" Target="http://www.euthanasiecommissie.nl/binaries/euthanasiecommissie/documenten/jaarverslagen/2014/nl/nl/jaarverslag-2014/jaarverslag-2014-rte-tcm52-92.pdf" TargetMode="External"/><Relationship Id="rId7" Type="http://schemas.openxmlformats.org/officeDocument/2006/relationships/hyperlink" Target="http://www.livinganddyingwell.org.uk/sites/default/files/LDW%20-%20Research%20-%20NL%202006%20Report.pdf" TargetMode="External"/><Relationship Id="rId12" Type="http://schemas.openxmlformats.org/officeDocument/2006/relationships/hyperlink" Target="http://www.livinganddyingwell.org.uk/sites/default/files/LDW%20-%20Research%20-%20NL%202011%20Report.pdf" TargetMode="External"/><Relationship Id="rId17" Type="http://schemas.openxmlformats.org/officeDocument/2006/relationships/hyperlink" Target="http://statline.cbs.nl/Statweb/publication/?DM=SLEN&amp;PA=37852eng&amp;D1=2,124-145&amp;D2=102&amp;LA=EN&amp;VW=T" TargetMode="External"/><Relationship Id="rId2" Type="http://schemas.openxmlformats.org/officeDocument/2006/relationships/hyperlink" Target="http://ec.europa.eu/eurostat/tgm/table.do?tab=table&amp;init=1&amp;language=en&amp;pcode=tps00001&amp;plugin=1" TargetMode="External"/><Relationship Id="rId16" Type="http://schemas.openxmlformats.org/officeDocument/2006/relationships/hyperlink" Target="http://ec.europa.eu/eurostat/tgm/mapToolClosed.do?tab=map&amp;init=1&amp;plugin=1&amp;language=en&amp;pcode=tgs00098&amp;toolbox=types" TargetMode="External"/><Relationship Id="rId20" Type="http://schemas.openxmlformats.org/officeDocument/2006/relationships/hyperlink" Target="http://www.euthanasiecommissie.nl/binaries/euthanasiecommissie/documenten/jaarverslagen/2015/april/26/jaarverslag-2015/rte-jaarverslag2015-81.pdf" TargetMode="External"/><Relationship Id="rId1" Type="http://schemas.openxmlformats.org/officeDocument/2006/relationships/hyperlink" Target="http://ec.europa.eu/eurostat/tgm/table.do?tab=table&amp;init=1&amp;language=en&amp;pcode=tps00001&amp;plugin=1" TargetMode="External"/><Relationship Id="rId6" Type="http://schemas.openxmlformats.org/officeDocument/2006/relationships/hyperlink" Target="http://www.livinganddyingwell.org.uk/sites/default/files/LDW%20-%20Research%20-%20NL%202005%20Report.pdf" TargetMode="External"/><Relationship Id="rId11" Type="http://schemas.openxmlformats.org/officeDocument/2006/relationships/hyperlink" Target="http://www.livinganddyingwell.org.uk/sites/default/files/LDW%20-%20Research%20-%20NL%202010%20Report.pdf" TargetMode="External"/><Relationship Id="rId24" Type="http://schemas.openxmlformats.org/officeDocument/2006/relationships/printerSettings" Target="../printerSettings/printerSettings2.bin"/><Relationship Id="rId5" Type="http://schemas.openxmlformats.org/officeDocument/2006/relationships/hyperlink" Target="http://www.livinganddyingwell.org.uk/sites/default/files/LDW%20-%20Research%20-%20NL%202004%20Report.pdf" TargetMode="External"/><Relationship Id="rId15" Type="http://schemas.openxmlformats.org/officeDocument/2006/relationships/hyperlink" Target="http://ec.europa.eu/eurostat/tgm/mapToolClosed.do?tab=map&amp;init=1&amp;plugin=1&amp;language=en&amp;pcode=tgs00098&amp;toolbox=types" TargetMode="External"/><Relationship Id="rId23" Type="http://schemas.openxmlformats.org/officeDocument/2006/relationships/hyperlink" Target="http://www.livinganddyingwell.org.uk/sites/default/files/LDW%20-%20Overseas%20-%20Netherlands%20-%202016%20Report%20NL.pdf" TargetMode="External"/><Relationship Id="rId10" Type="http://schemas.openxmlformats.org/officeDocument/2006/relationships/hyperlink" Target="http://www.livinganddyingwell.org.uk/sites/default/files/LDW%20-%20Research-%20%20NL%202009%20Report.pdf" TargetMode="External"/><Relationship Id="rId19" Type="http://schemas.openxmlformats.org/officeDocument/2006/relationships/hyperlink" Target="http://databank.worldbank.org/data/reports.aspx?source=2&amp;country=NLD" TargetMode="External"/><Relationship Id="rId4" Type="http://schemas.openxmlformats.org/officeDocument/2006/relationships/hyperlink" Target="http://www.livinganddyingwell.org.uk/sites/default/files/LDW%20-%20Research%20-%20NL%202003%20Report.pdf" TargetMode="External"/><Relationship Id="rId9" Type="http://schemas.openxmlformats.org/officeDocument/2006/relationships/hyperlink" Target="http://www.livinganddyingwell.org.uk/sites/default/files/LDW%20-%20Research%20-%20NL%202008%20Report_0.pdf" TargetMode="External"/><Relationship Id="rId14" Type="http://schemas.openxmlformats.org/officeDocument/2006/relationships/hyperlink" Target="http://databank.worldbank.org/data/reports.aspx?source=2&amp;country=NLD" TargetMode="External"/><Relationship Id="rId22" Type="http://schemas.openxmlformats.org/officeDocument/2006/relationships/hyperlink" Target="http://www.euthanasiecommissie.nl/binaries/euthanasiecommissie/documenten/jaarverslagen/2013/nl-en-du-fr/nl-en-du-fr/jaarverslag-2013/jaarverslag2013-nl-tcm52-84.pdf"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hyperlink" Target="http://statline.cbs.nl/Statweb/publication/?DM=SLEN&amp;PA=7052eng&amp;D1=0,76&amp;D2=0&amp;D3=0&amp;D4=0,10,20,30,40,50,60,(l-1)-l&amp;LA=EN&amp;VW=T" TargetMode="External"/><Relationship Id="rId7" Type="http://schemas.openxmlformats.org/officeDocument/2006/relationships/printerSettings" Target="../printerSettings/printerSettings3.bin"/><Relationship Id="rId2" Type="http://schemas.openxmlformats.org/officeDocument/2006/relationships/hyperlink" Target="http://ec.europa.eu/eurostat/tgm/mapToolClosed.do?tab=map&amp;init=1&amp;plugin=1&amp;language=en&amp;pcode=tgs00098&amp;toolbox=types" TargetMode="External"/><Relationship Id="rId1" Type="http://schemas.openxmlformats.org/officeDocument/2006/relationships/hyperlink" Target="http://ec.europa.eu/eurostat/tgm/mapToolClosed.do?tab=map&amp;init=1&amp;plugin=1&amp;language=en&amp;pcode=tgs00098&amp;toolbox=types" TargetMode="External"/><Relationship Id="rId6" Type="http://schemas.openxmlformats.org/officeDocument/2006/relationships/hyperlink" Target="http://appsso.eurostat.ec.europa.eu/nui/show.do?dataset=hlth_rs_spec&amp;lang=en" TargetMode="External"/><Relationship Id="rId5" Type="http://schemas.openxmlformats.org/officeDocument/2006/relationships/hyperlink" Target="http://appsso.eurostat.ec.europa.eu/nui/show.do?dataset=hlth_rs_phys&amp;lang=en" TargetMode="External"/><Relationship Id="rId4" Type="http://schemas.openxmlformats.org/officeDocument/2006/relationships/hyperlink" Target="http://statline.cbs.nl/Statweb/publication/?DM=SLEN&amp;PA=81628eng&amp;D1=38-64,74-82,85-106&amp;D2=a&amp;LA=EN&amp;VW=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tabSelected="1" zoomScaleNormal="100" workbookViewId="0">
      <selection sqref="A1:P1"/>
    </sheetView>
  </sheetViews>
  <sheetFormatPr defaultRowHeight="15" x14ac:dyDescent="0.25"/>
  <cols>
    <col min="1" max="1" width="3.7109375" customWidth="1"/>
    <col min="2" max="2" width="41" customWidth="1"/>
    <col min="3" max="3" width="6.28515625" customWidth="1"/>
    <col min="4" max="4" width="6" customWidth="1"/>
    <col min="5" max="5" width="2.85546875" customWidth="1"/>
    <col min="6" max="6" width="43.42578125" customWidth="1"/>
    <col min="7" max="7" width="7.42578125" customWidth="1"/>
    <col min="8" max="8" width="5.7109375" customWidth="1"/>
    <col min="9" max="9" width="4.28515625" customWidth="1"/>
    <col min="14" max="14" width="6.7109375" customWidth="1"/>
    <col min="15" max="15" width="6.5703125" customWidth="1"/>
    <col min="16" max="16" width="5.42578125" style="12" customWidth="1"/>
  </cols>
  <sheetData>
    <row r="1" spans="1:16" ht="66.75" customHeight="1" thickBot="1" x14ac:dyDescent="0.3">
      <c r="A1" s="136"/>
      <c r="B1" s="136"/>
      <c r="C1" s="136"/>
      <c r="D1" s="136"/>
      <c r="E1" s="136"/>
      <c r="F1" s="136"/>
      <c r="G1" s="136"/>
      <c r="H1" s="136"/>
      <c r="I1" s="136"/>
      <c r="J1" s="136"/>
      <c r="K1" s="136"/>
      <c r="L1" s="136"/>
      <c r="M1" s="136"/>
      <c r="N1" s="136"/>
      <c r="O1" s="136"/>
      <c r="P1" s="136"/>
    </row>
    <row r="2" spans="1:16" ht="64.5" customHeight="1" thickTop="1" x14ac:dyDescent="0.25">
      <c r="A2" s="144" t="s">
        <v>136</v>
      </c>
      <c r="B2" s="144"/>
      <c r="C2" s="144"/>
      <c r="D2" s="144"/>
      <c r="E2" s="144"/>
      <c r="F2" s="145"/>
      <c r="G2" s="148"/>
      <c r="H2" s="149"/>
      <c r="I2" s="149"/>
      <c r="J2" s="153" t="s">
        <v>21</v>
      </c>
      <c r="K2" s="153"/>
      <c r="L2" s="153"/>
      <c r="M2" s="153"/>
      <c r="N2" s="153"/>
      <c r="O2" s="153"/>
      <c r="P2" s="116"/>
    </row>
    <row r="3" spans="1:16" ht="12.75" customHeight="1" x14ac:dyDescent="0.25">
      <c r="A3" s="146"/>
      <c r="B3" s="146"/>
      <c r="C3" s="146"/>
      <c r="D3" s="146"/>
      <c r="E3" s="146"/>
      <c r="F3" s="147"/>
      <c r="G3" s="142" t="s">
        <v>71</v>
      </c>
      <c r="H3" s="143"/>
      <c r="I3" s="143"/>
      <c r="J3" s="143"/>
      <c r="K3" s="143"/>
      <c r="L3" s="143"/>
      <c r="M3" s="143"/>
      <c r="N3" s="143"/>
      <c r="O3" s="143"/>
      <c r="P3" s="143"/>
    </row>
    <row r="4" spans="1:16" ht="43.5" customHeight="1" x14ac:dyDescent="0.25">
      <c r="A4" s="146"/>
      <c r="B4" s="146"/>
      <c r="C4" s="146"/>
      <c r="D4" s="146"/>
      <c r="E4" s="146"/>
      <c r="F4" s="147"/>
      <c r="G4" s="140" t="s">
        <v>135</v>
      </c>
      <c r="H4" s="141"/>
      <c r="I4" s="141"/>
      <c r="J4" s="141"/>
      <c r="K4" s="141"/>
      <c r="L4" s="141"/>
      <c r="M4" s="141"/>
      <c r="N4" s="141"/>
      <c r="O4" s="141"/>
      <c r="P4" s="141"/>
    </row>
    <row r="5" spans="1:16" ht="12" customHeight="1" x14ac:dyDescent="0.25">
      <c r="A5" s="110"/>
      <c r="B5" s="110"/>
      <c r="C5" s="110"/>
      <c r="D5" s="110"/>
      <c r="E5" s="110"/>
      <c r="F5" s="110"/>
      <c r="G5" s="110"/>
      <c r="H5" s="82"/>
      <c r="I5" s="82"/>
      <c r="J5" s="82"/>
      <c r="K5" s="82"/>
      <c r="L5" s="82"/>
      <c r="M5" s="82"/>
      <c r="N5" s="152"/>
      <c r="O5" s="152"/>
    </row>
    <row r="6" spans="1:16" ht="23.25" customHeight="1" thickBot="1" x14ac:dyDescent="0.3">
      <c r="A6" s="12"/>
      <c r="B6" s="154" t="s">
        <v>105</v>
      </c>
      <c r="C6" s="154"/>
      <c r="D6" s="154"/>
      <c r="E6" s="154"/>
      <c r="F6" s="154"/>
      <c r="G6" s="136"/>
      <c r="H6" s="136"/>
      <c r="I6" s="136"/>
      <c r="J6" s="136"/>
      <c r="K6" s="136"/>
      <c r="L6" s="136"/>
      <c r="M6" s="136"/>
      <c r="N6" s="136"/>
      <c r="O6" s="136"/>
    </row>
    <row r="7" spans="1:16" ht="23.25" customHeight="1" thickTop="1" x14ac:dyDescent="0.25">
      <c r="A7" s="12"/>
      <c r="B7" s="151" t="s">
        <v>107</v>
      </c>
      <c r="C7" s="151"/>
      <c r="D7" s="151"/>
      <c r="E7" s="151"/>
      <c r="F7" s="151"/>
      <c r="G7" s="151"/>
      <c r="H7" s="151"/>
      <c r="I7" s="151"/>
      <c r="J7" s="151"/>
      <c r="K7" s="151"/>
      <c r="L7" s="151"/>
      <c r="M7" s="151"/>
      <c r="N7" s="151"/>
      <c r="O7" s="151"/>
    </row>
    <row r="8" spans="1:16" ht="9.75" customHeight="1" x14ac:dyDescent="0.25">
      <c r="A8" s="14"/>
      <c r="B8" s="14"/>
      <c r="C8" s="14"/>
      <c r="D8" s="14"/>
      <c r="E8" s="14"/>
      <c r="F8" s="14"/>
      <c r="G8" s="14"/>
      <c r="H8" s="12"/>
      <c r="I8" s="115"/>
      <c r="J8" s="12"/>
      <c r="K8" s="12"/>
      <c r="L8" s="12"/>
      <c r="M8" s="12"/>
      <c r="N8" s="12"/>
      <c r="O8" s="12"/>
    </row>
    <row r="9" spans="1:16" x14ac:dyDescent="0.25">
      <c r="A9" s="14"/>
      <c r="B9" s="107" t="s">
        <v>104</v>
      </c>
      <c r="C9" s="106"/>
      <c r="D9" s="106"/>
      <c r="E9" s="14"/>
      <c r="F9" s="107" t="s">
        <v>16</v>
      </c>
      <c r="G9" s="121" t="s">
        <v>22</v>
      </c>
      <c r="H9" s="106"/>
      <c r="I9" s="115"/>
      <c r="J9" s="71" t="s">
        <v>77</v>
      </c>
    </row>
    <row r="10" spans="1:16" x14ac:dyDescent="0.25">
      <c r="A10" s="14"/>
      <c r="B10" s="106" t="s">
        <v>106</v>
      </c>
      <c r="C10" s="83" t="s">
        <v>22</v>
      </c>
      <c r="D10" s="106"/>
      <c r="E10" s="14"/>
      <c r="F10" s="114" t="s">
        <v>115</v>
      </c>
      <c r="G10" s="122" t="s">
        <v>22</v>
      </c>
      <c r="H10" s="139" t="s">
        <v>24</v>
      </c>
      <c r="I10" s="115"/>
      <c r="J10" s="150" t="s">
        <v>78</v>
      </c>
      <c r="K10" s="150"/>
      <c r="L10" s="150"/>
      <c r="M10" s="150"/>
      <c r="N10" s="83" t="s">
        <v>22</v>
      </c>
      <c r="O10" s="83" t="s">
        <v>24</v>
      </c>
    </row>
    <row r="11" spans="1:16" x14ac:dyDescent="0.25">
      <c r="A11" s="14"/>
      <c r="B11" s="108" t="s">
        <v>123</v>
      </c>
      <c r="C11" s="83" t="s">
        <v>22</v>
      </c>
      <c r="D11" s="83" t="s">
        <v>24</v>
      </c>
      <c r="E11" s="14"/>
      <c r="F11" s="114" t="s">
        <v>116</v>
      </c>
      <c r="G11" s="122" t="s">
        <v>22</v>
      </c>
      <c r="H11" s="139"/>
      <c r="I11" s="115"/>
    </row>
    <row r="12" spans="1:16" x14ac:dyDescent="0.25">
      <c r="A12" s="14"/>
      <c r="B12" s="106" t="s">
        <v>108</v>
      </c>
      <c r="C12" s="83" t="s">
        <v>22</v>
      </c>
      <c r="E12" s="14"/>
      <c r="F12" s="114" t="s">
        <v>117</v>
      </c>
      <c r="G12" s="122" t="s">
        <v>22</v>
      </c>
      <c r="H12" s="139"/>
      <c r="I12" s="115"/>
    </row>
    <row r="13" spans="1:16" x14ac:dyDescent="0.25">
      <c r="A13" s="14"/>
      <c r="B13" s="106" t="s">
        <v>109</v>
      </c>
      <c r="C13" s="83" t="s">
        <v>22</v>
      </c>
      <c r="E13" s="14"/>
      <c r="F13" s="114" t="s">
        <v>118</v>
      </c>
      <c r="G13" s="122" t="s">
        <v>22</v>
      </c>
      <c r="H13" s="139"/>
      <c r="I13" s="115"/>
    </row>
    <row r="14" spans="1:16" x14ac:dyDescent="0.25">
      <c r="A14" s="14"/>
      <c r="B14" s="106" t="s">
        <v>110</v>
      </c>
      <c r="C14" s="83" t="s">
        <v>22</v>
      </c>
      <c r="E14" s="14"/>
      <c r="F14" s="70" t="s">
        <v>87</v>
      </c>
      <c r="G14" s="123" t="s">
        <v>22</v>
      </c>
      <c r="H14" s="139"/>
      <c r="I14" s="115"/>
    </row>
    <row r="15" spans="1:16" x14ac:dyDescent="0.25">
      <c r="A15" s="14"/>
      <c r="B15" s="108" t="s">
        <v>111</v>
      </c>
      <c r="C15" s="83" t="s">
        <v>22</v>
      </c>
      <c r="D15" s="155" t="s">
        <v>24</v>
      </c>
      <c r="E15" s="14"/>
      <c r="F15" s="114" t="s">
        <v>119</v>
      </c>
      <c r="G15" s="122" t="s">
        <v>22</v>
      </c>
      <c r="H15" s="139"/>
      <c r="I15" s="115"/>
    </row>
    <row r="16" spans="1:16" x14ac:dyDescent="0.25">
      <c r="A16" s="14"/>
      <c r="B16" s="108" t="s">
        <v>112</v>
      </c>
      <c r="C16" s="83" t="s">
        <v>22</v>
      </c>
      <c r="D16" s="155"/>
      <c r="E16" s="14"/>
      <c r="F16" s="114" t="s">
        <v>126</v>
      </c>
      <c r="G16" s="122" t="s">
        <v>22</v>
      </c>
      <c r="H16" s="139"/>
      <c r="I16" s="115"/>
    </row>
    <row r="17" spans="1:9" x14ac:dyDescent="0.25">
      <c r="A17" s="14"/>
      <c r="B17" s="108" t="s">
        <v>113</v>
      </c>
      <c r="C17" s="112"/>
      <c r="D17" s="83" t="s">
        <v>24</v>
      </c>
      <c r="E17" s="14"/>
      <c r="F17" s="114" t="s">
        <v>120</v>
      </c>
      <c r="G17" s="123" t="s">
        <v>22</v>
      </c>
      <c r="H17" s="138" t="s">
        <v>24</v>
      </c>
      <c r="I17" s="115"/>
    </row>
    <row r="18" spans="1:9" x14ac:dyDescent="0.25">
      <c r="A18" s="14"/>
      <c r="B18" s="108" t="s">
        <v>114</v>
      </c>
      <c r="C18" s="83" t="s">
        <v>22</v>
      </c>
      <c r="D18" s="83" t="s">
        <v>24</v>
      </c>
      <c r="E18" s="14"/>
      <c r="F18" s="114" t="s">
        <v>121</v>
      </c>
      <c r="G18" s="123" t="s">
        <v>22</v>
      </c>
      <c r="H18" s="138"/>
      <c r="I18" s="115"/>
    </row>
    <row r="19" spans="1:9" x14ac:dyDescent="0.25">
      <c r="A19" s="14"/>
      <c r="E19" s="14"/>
      <c r="F19" s="114" t="s">
        <v>122</v>
      </c>
      <c r="G19" s="123" t="s">
        <v>22</v>
      </c>
      <c r="I19" s="115"/>
    </row>
    <row r="20" spans="1:9" ht="15" customHeight="1" x14ac:dyDescent="0.25">
      <c r="A20" s="14"/>
      <c r="B20" s="71" t="s">
        <v>129</v>
      </c>
      <c r="C20" s="113"/>
      <c r="D20" s="111"/>
      <c r="E20" s="14"/>
      <c r="F20" s="106"/>
      <c r="G20" s="106"/>
      <c r="I20" s="115"/>
    </row>
    <row r="21" spans="1:9" ht="15" customHeight="1" x14ac:dyDescent="0.25">
      <c r="A21" s="14"/>
      <c r="B21" s="70" t="s">
        <v>17</v>
      </c>
      <c r="C21" s="59" t="s">
        <v>22</v>
      </c>
      <c r="D21" s="111"/>
      <c r="E21" s="14"/>
      <c r="F21" s="137" t="s">
        <v>25</v>
      </c>
      <c r="G21" s="137"/>
      <c r="H21" s="137"/>
      <c r="I21" s="115"/>
    </row>
    <row r="22" spans="1:9" x14ac:dyDescent="0.25">
      <c r="A22" s="14"/>
      <c r="B22" t="s">
        <v>131</v>
      </c>
      <c r="C22" s="83" t="s">
        <v>22</v>
      </c>
      <c r="E22" s="14"/>
      <c r="F22" s="137"/>
      <c r="G22" s="137"/>
      <c r="H22" s="137"/>
      <c r="I22" s="115"/>
    </row>
    <row r="23" spans="1:9" ht="15" customHeight="1" x14ac:dyDescent="0.25">
      <c r="A23" s="14"/>
      <c r="E23" s="14"/>
      <c r="F23" s="137"/>
      <c r="G23" s="137"/>
      <c r="H23" s="137"/>
      <c r="I23" s="115"/>
    </row>
    <row r="24" spans="1:9" x14ac:dyDescent="0.25">
      <c r="A24" s="14"/>
      <c r="E24" s="14"/>
      <c r="F24" s="137"/>
      <c r="G24" s="137"/>
      <c r="H24" s="137"/>
      <c r="I24" s="115"/>
    </row>
    <row r="25" spans="1:9" x14ac:dyDescent="0.25">
      <c r="A25" s="14"/>
      <c r="E25" s="14"/>
      <c r="I25" s="115"/>
    </row>
    <row r="26" spans="1:9" x14ac:dyDescent="0.25">
      <c r="A26" s="14"/>
      <c r="E26" s="14"/>
      <c r="F26" s="109"/>
      <c r="G26" s="109"/>
      <c r="I26" s="115"/>
    </row>
    <row r="27" spans="1:9" x14ac:dyDescent="0.25">
      <c r="A27" s="14"/>
      <c r="E27" s="14"/>
      <c r="F27" s="106"/>
      <c r="G27" s="106"/>
      <c r="I27" s="115"/>
    </row>
    <row r="28" spans="1:9" x14ac:dyDescent="0.25">
      <c r="A28" s="14"/>
      <c r="E28" s="14"/>
      <c r="F28" s="106"/>
      <c r="G28" s="106"/>
      <c r="I28" s="115"/>
    </row>
    <row r="29" spans="1:9" x14ac:dyDescent="0.25">
      <c r="A29" s="14"/>
      <c r="E29" s="14"/>
      <c r="F29" s="106"/>
      <c r="G29" s="106"/>
      <c r="I29" s="115"/>
    </row>
    <row r="30" spans="1:9" x14ac:dyDescent="0.25">
      <c r="A30" s="14"/>
      <c r="E30" s="14"/>
      <c r="F30" s="106"/>
      <c r="G30" s="106"/>
      <c r="I30" s="115"/>
    </row>
    <row r="31" spans="1:9" x14ac:dyDescent="0.25">
      <c r="A31" s="14"/>
      <c r="E31" s="14"/>
      <c r="F31" s="106"/>
      <c r="G31" s="106"/>
      <c r="I31" s="115"/>
    </row>
    <row r="32" spans="1:9" x14ac:dyDescent="0.25">
      <c r="A32" s="14"/>
      <c r="B32" s="106"/>
      <c r="C32" s="106"/>
      <c r="D32" s="106"/>
      <c r="E32" s="14"/>
      <c r="F32" s="106"/>
      <c r="G32" s="106"/>
      <c r="I32" s="115"/>
    </row>
    <row r="33" spans="1:9" x14ac:dyDescent="0.25">
      <c r="A33" s="12"/>
      <c r="E33" s="14"/>
      <c r="I33" s="115"/>
    </row>
    <row r="34" spans="1:9" x14ac:dyDescent="0.25">
      <c r="A34" s="12"/>
      <c r="E34" s="14"/>
      <c r="I34" s="115"/>
    </row>
    <row r="35" spans="1:9" x14ac:dyDescent="0.25">
      <c r="A35" s="12"/>
      <c r="E35" s="14"/>
      <c r="I35" s="115"/>
    </row>
    <row r="36" spans="1:9" x14ac:dyDescent="0.25">
      <c r="A36" s="12"/>
      <c r="E36" s="14"/>
      <c r="I36" s="115"/>
    </row>
    <row r="37" spans="1:9" x14ac:dyDescent="0.25">
      <c r="A37" s="12"/>
      <c r="E37" s="14"/>
      <c r="I37" s="115"/>
    </row>
    <row r="38" spans="1:9" x14ac:dyDescent="0.25">
      <c r="A38" s="12"/>
      <c r="E38" s="14"/>
      <c r="I38" s="115"/>
    </row>
    <row r="39" spans="1:9" x14ac:dyDescent="0.25">
      <c r="A39" s="12"/>
      <c r="E39" s="14"/>
      <c r="I39" s="115"/>
    </row>
    <row r="40" spans="1:9" x14ac:dyDescent="0.25">
      <c r="A40" s="12"/>
      <c r="E40" s="14"/>
      <c r="I40" s="115"/>
    </row>
    <row r="41" spans="1:9" x14ac:dyDescent="0.25">
      <c r="A41" s="12"/>
      <c r="E41" s="14"/>
    </row>
    <row r="42" spans="1:9" x14ac:dyDescent="0.25">
      <c r="A42" s="12"/>
      <c r="E42" s="14"/>
    </row>
    <row r="43" spans="1:9" x14ac:dyDescent="0.25">
      <c r="A43" s="12"/>
      <c r="E43" s="14"/>
    </row>
    <row r="44" spans="1:9" x14ac:dyDescent="0.25">
      <c r="A44" s="12"/>
      <c r="E44" s="14"/>
    </row>
    <row r="45" spans="1:9" x14ac:dyDescent="0.25">
      <c r="A45" s="12"/>
    </row>
    <row r="46" spans="1:9" x14ac:dyDescent="0.25">
      <c r="A46" s="12"/>
    </row>
  </sheetData>
  <mergeCells count="15">
    <mergeCell ref="A1:P1"/>
    <mergeCell ref="F21:H24"/>
    <mergeCell ref="H17:H18"/>
    <mergeCell ref="H10:H16"/>
    <mergeCell ref="G4:P4"/>
    <mergeCell ref="G3:P3"/>
    <mergeCell ref="A2:F4"/>
    <mergeCell ref="G2:I2"/>
    <mergeCell ref="G6:O6"/>
    <mergeCell ref="J10:M10"/>
    <mergeCell ref="B7:O7"/>
    <mergeCell ref="N5:O5"/>
    <mergeCell ref="J2:O2"/>
    <mergeCell ref="B6:F6"/>
    <mergeCell ref="D15:D16"/>
  </mergeCells>
  <hyperlinks>
    <hyperlink ref="J2" r:id="rId1" display="http://creativecommons.org/licenses/by-nc/4.0/"/>
    <hyperlink ref="C10" location="Table_All_Deaths" display="Table"/>
    <hyperlink ref="C11" location="Table_Total_Euthanasia_Assisted_Suicide" display="Table"/>
    <hyperlink ref="C12" location="Table_Euthanasia_Deaths" display="Table"/>
    <hyperlink ref="C13" location="Table_Assisted_Suicide_Deaths" display="Table"/>
    <hyperlink ref="C14" location="Table_Combined_Euthanasia_Assist_Suicide" display="Table"/>
    <hyperlink ref="C15" location="Table_Euthanasia_Assisted_Suicide_per_100_000_Population" display="Table"/>
    <hyperlink ref="C16" location="Table_Euthanasia_Assisted_Suicide_as_PerCent_All_Deaths" display="Table"/>
    <hyperlink ref="C18" location="Table_Frequency" display="Table"/>
    <hyperlink ref="G9" location="Table_Physicians_Involved" display="Table"/>
    <hyperlink ref="G10" location="Table_Physicians_Involved_GP" display="Table"/>
    <hyperlink ref="G11" location="Table_Physicians_Involved_Hospital_Specialist" display="Table"/>
    <hyperlink ref="G12" location="Table_Physicians_Involved_Geriatrician_or_Nursing_Home_Physician" display="Table"/>
    <hyperlink ref="G13" location="Table_Physicians_Involved_Registrar" display="Table"/>
    <hyperlink ref="G14" location="Table_Physicians_Involved_Specialist_Trainee" display="Table"/>
    <hyperlink ref="G15" location="Table_Physicians_Involved_Other_Physician" display="Table"/>
    <hyperlink ref="G16" location="Table_Total_Physicians_Involved" display="Table"/>
    <hyperlink ref="G17" location="Table_Percentage_of_GPs" display="Table"/>
    <hyperlink ref="G18" location="Table_Percentage_of_All_Physicians" display="Table"/>
    <hyperlink ref="G19" location="Table_Annual_Average_Caseload" display="Table"/>
    <hyperlink ref="H10:H15" location="Chart_Physicians_Involved_Total_and_Practice_Type" display="Chart"/>
    <hyperlink ref="H17:H18" location="Chart_PerCent_GP_and_Other_Physicians_Involved" display="Chart"/>
    <hyperlink ref="D11" location="Chart_Euthanasia_Assist_Suicide_Death_Total" display="Chart"/>
    <hyperlink ref="D15:D16" location="Chart_Euthanasia_Assist_Suicide_PerCent_Deaths_Per_100000_Pop" display="Chart"/>
    <hyperlink ref="D17" location="Chart_Euthanasia_Assist_Suicide_Mortality_All_Causes" display="Chart"/>
    <hyperlink ref="N10" location="Table_Review" display="Table"/>
    <hyperlink ref="D18" location="Chart_Frequency" display="Chart"/>
    <hyperlink ref="O10" location="Chart_Review" display="Chart"/>
    <hyperlink ref="C21" location="Table_Sources_Mortality" display="Table"/>
    <hyperlink ref="C22" location="Table_Sources_Physicians" display="Table"/>
  </hyperlinks>
  <pageMargins left="0.7" right="0.7" top="0.75" bottom="0.75" header="0.3" footer="0.3"/>
  <pageSetup orientation="portrait" horizontalDpi="0"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topLeftCell="A2" workbookViewId="0">
      <pane xSplit="2" topLeftCell="U1" activePane="topRight" state="frozen"/>
      <selection pane="topRight" activeCell="A3" sqref="A3"/>
    </sheetView>
  </sheetViews>
  <sheetFormatPr defaultRowHeight="15" x14ac:dyDescent="0.25"/>
  <cols>
    <col min="1" max="1" width="19.7109375" style="102" customWidth="1"/>
    <col min="2" max="2" width="17" customWidth="1"/>
    <col min="3" max="3" width="12.7109375" customWidth="1"/>
    <col min="4" max="4" width="8.5703125" customWidth="1"/>
    <col min="5" max="6" width="15.85546875" customWidth="1"/>
    <col min="7" max="7" width="13.85546875" customWidth="1"/>
    <col min="8" max="8" width="10.7109375" customWidth="1"/>
    <col min="9" max="9" width="11.85546875" customWidth="1"/>
    <col min="10" max="10" width="14" customWidth="1"/>
    <col min="11" max="11" width="15.7109375" customWidth="1"/>
    <col min="12" max="12" width="7.85546875" customWidth="1"/>
    <col min="13" max="13" width="11" customWidth="1"/>
    <col min="14" max="14" width="11.85546875" customWidth="1"/>
    <col min="15" max="16" width="10.5703125" customWidth="1"/>
    <col min="17" max="17" width="11.85546875" customWidth="1"/>
    <col min="18" max="19" width="16.7109375" customWidth="1"/>
    <col min="20" max="20" width="13.140625" customWidth="1"/>
    <col min="21" max="21" width="12.5703125" customWidth="1"/>
    <col min="22" max="22" width="8.85546875" customWidth="1"/>
  </cols>
  <sheetData>
    <row r="1" spans="1:25" ht="20.25" thickBot="1" x14ac:dyDescent="0.35">
      <c r="A1" s="120" t="s">
        <v>15</v>
      </c>
      <c r="B1" s="118"/>
      <c r="C1" s="118"/>
      <c r="D1" s="118"/>
      <c r="E1" s="118"/>
      <c r="F1" s="118"/>
      <c r="G1" s="118"/>
      <c r="H1" s="118"/>
      <c r="I1" s="118"/>
      <c r="J1" s="118"/>
      <c r="K1" s="118"/>
      <c r="L1" s="118"/>
      <c r="M1" s="118"/>
      <c r="N1" s="118"/>
      <c r="O1" s="118"/>
      <c r="P1" s="118"/>
      <c r="Q1" s="118"/>
      <c r="R1" s="118"/>
      <c r="S1" s="118"/>
      <c r="T1" s="118"/>
      <c r="U1" s="118"/>
      <c r="V1" s="118"/>
      <c r="W1" s="118"/>
      <c r="X1" s="118"/>
      <c r="Y1" s="118"/>
    </row>
    <row r="2" spans="1:25" ht="21" thickTop="1" thickBot="1" x14ac:dyDescent="0.35">
      <c r="B2" s="119" t="s">
        <v>26</v>
      </c>
      <c r="C2" s="117"/>
      <c r="D2" s="166" t="s">
        <v>23</v>
      </c>
      <c r="E2" s="167"/>
      <c r="F2" s="167"/>
      <c r="G2" s="167"/>
      <c r="H2" s="167"/>
      <c r="I2" s="167"/>
      <c r="J2" s="167"/>
      <c r="K2" s="167"/>
      <c r="L2" s="166" t="s">
        <v>16</v>
      </c>
      <c r="M2" s="167"/>
      <c r="N2" s="167"/>
      <c r="O2" s="167"/>
      <c r="P2" s="167"/>
      <c r="Q2" s="167"/>
      <c r="R2" s="167"/>
      <c r="S2" s="167"/>
      <c r="T2" s="167"/>
      <c r="U2" s="168"/>
      <c r="V2" s="164" t="s">
        <v>74</v>
      </c>
      <c r="W2" s="165"/>
      <c r="X2" s="156" t="s">
        <v>80</v>
      </c>
      <c r="Y2" s="157"/>
    </row>
    <row r="3" spans="1:25" ht="53.25" thickTop="1" thickBot="1" x14ac:dyDescent="0.35">
      <c r="A3" s="135" t="s">
        <v>15</v>
      </c>
      <c r="B3" s="178"/>
      <c r="C3" s="179"/>
      <c r="D3" s="169" t="s">
        <v>20</v>
      </c>
      <c r="E3" s="170"/>
      <c r="F3" s="176" t="s">
        <v>48</v>
      </c>
      <c r="G3" s="177"/>
      <c r="H3" s="177"/>
      <c r="I3" s="177"/>
      <c r="J3" s="177"/>
      <c r="K3" s="177"/>
      <c r="L3" s="172" t="s">
        <v>70</v>
      </c>
      <c r="M3" s="173"/>
      <c r="N3" s="173"/>
      <c r="O3" s="173"/>
      <c r="P3" s="173"/>
      <c r="Q3" s="174"/>
      <c r="R3" s="172" t="s">
        <v>69</v>
      </c>
      <c r="S3" s="173"/>
      <c r="T3" s="174"/>
      <c r="U3" s="62" t="s">
        <v>73</v>
      </c>
      <c r="V3" s="162" t="s">
        <v>86</v>
      </c>
      <c r="W3" s="163"/>
      <c r="X3" s="158" t="s">
        <v>81</v>
      </c>
      <c r="Y3" s="159"/>
    </row>
    <row r="4" spans="1:25" ht="60" customHeight="1" thickTop="1" thickBot="1" x14ac:dyDescent="0.3">
      <c r="B4" s="1" t="s">
        <v>0</v>
      </c>
      <c r="C4" s="18" t="s">
        <v>57</v>
      </c>
      <c r="D4" s="42" t="s">
        <v>60</v>
      </c>
      <c r="E4" s="21" t="s">
        <v>68</v>
      </c>
      <c r="F4" s="19" t="s">
        <v>49</v>
      </c>
      <c r="G4" s="19" t="s">
        <v>46</v>
      </c>
      <c r="H4" s="18" t="s">
        <v>45</v>
      </c>
      <c r="I4" s="18" t="s">
        <v>50</v>
      </c>
      <c r="J4" s="18" t="s">
        <v>47</v>
      </c>
      <c r="K4" s="21" t="s">
        <v>65</v>
      </c>
      <c r="L4" s="18" t="s">
        <v>52</v>
      </c>
      <c r="M4" s="18" t="s">
        <v>53</v>
      </c>
      <c r="N4" s="18" t="s">
        <v>54</v>
      </c>
      <c r="O4" s="17" t="s">
        <v>55</v>
      </c>
      <c r="P4" s="18" t="s">
        <v>87</v>
      </c>
      <c r="Q4" s="18" t="s">
        <v>56</v>
      </c>
      <c r="R4" s="54" t="s">
        <v>124</v>
      </c>
      <c r="S4" s="52" t="s">
        <v>64</v>
      </c>
      <c r="T4" s="53" t="s">
        <v>98</v>
      </c>
      <c r="U4" s="63" t="s">
        <v>72</v>
      </c>
      <c r="V4" s="61" t="s">
        <v>75</v>
      </c>
      <c r="W4" s="64" t="s">
        <v>76</v>
      </c>
      <c r="X4" s="72" t="s">
        <v>79</v>
      </c>
      <c r="Y4" s="73" t="s">
        <v>82</v>
      </c>
    </row>
    <row r="5" spans="1:25" x14ac:dyDescent="0.25">
      <c r="B5" s="39" t="s">
        <v>44</v>
      </c>
      <c r="C5" s="3">
        <v>16148929</v>
      </c>
      <c r="D5" s="58">
        <v>142000</v>
      </c>
      <c r="E5" s="41">
        <f>881.5</f>
        <v>881.5</v>
      </c>
      <c r="F5" s="57">
        <f>1882</f>
        <v>1882</v>
      </c>
      <c r="G5" s="41"/>
      <c r="H5" s="41"/>
      <c r="I5" s="41"/>
      <c r="J5" s="6">
        <f>(F5/C5)*100000</f>
        <v>11.654023619770697</v>
      </c>
      <c r="K5" s="43">
        <f>F5/D5</f>
        <v>1.3253521126760563E-2</v>
      </c>
      <c r="L5" s="55"/>
      <c r="M5" s="8"/>
      <c r="N5" s="8"/>
      <c r="O5" s="8"/>
      <c r="P5" s="8"/>
      <c r="Q5" s="8"/>
      <c r="R5" s="49"/>
      <c r="S5" s="36"/>
      <c r="T5" s="51"/>
      <c r="U5" s="65"/>
      <c r="V5" s="67">
        <f t="shared" ref="V5:V6" si="0">F5/365</f>
        <v>5.1561643835616442</v>
      </c>
      <c r="W5" s="68">
        <f t="shared" ref="W5:W6" si="1">F5/52</f>
        <v>36.192307692307693</v>
      </c>
      <c r="X5" s="76">
        <f>40/W5</f>
        <v>1.1052072263549415</v>
      </c>
      <c r="Y5" s="74"/>
    </row>
    <row r="6" spans="1:25" x14ac:dyDescent="0.25">
      <c r="B6" s="40" t="s">
        <v>41</v>
      </c>
      <c r="C6" s="3">
        <v>16225302</v>
      </c>
      <c r="D6" s="2">
        <f>Sources!P6</f>
        <v>141936</v>
      </c>
      <c r="E6" s="20">
        <f>(Sources!P6/C6)*100000</f>
        <v>874.78186846691665</v>
      </c>
      <c r="F6" s="34">
        <f>SUM(G6:I6)</f>
        <v>1815</v>
      </c>
      <c r="G6" s="34">
        <v>1626</v>
      </c>
      <c r="H6" s="4">
        <v>148</v>
      </c>
      <c r="I6" s="4">
        <v>41</v>
      </c>
      <c r="J6" s="6">
        <f>(F6/C6)*100000</f>
        <v>11.186232465811731</v>
      </c>
      <c r="K6" s="43">
        <f>F6/D6</f>
        <v>1.2787453500169091E-2</v>
      </c>
      <c r="L6" s="56"/>
      <c r="M6" s="34"/>
      <c r="N6" s="34"/>
      <c r="O6" s="34"/>
      <c r="P6" s="34"/>
      <c r="Q6" s="34"/>
      <c r="R6" s="2"/>
      <c r="S6" s="29"/>
      <c r="T6" s="23"/>
      <c r="U6" s="65"/>
      <c r="V6" s="67">
        <f t="shared" si="0"/>
        <v>4.9726027397260273</v>
      </c>
      <c r="W6" s="68">
        <f t="shared" si="1"/>
        <v>34.903846153846153</v>
      </c>
      <c r="X6" s="76">
        <f t="shared" ref="X6:X10" si="2">40/W6</f>
        <v>1.1460055096418733</v>
      </c>
      <c r="Y6" s="74"/>
    </row>
    <row r="7" spans="1:25" x14ac:dyDescent="0.25">
      <c r="B7" s="91" t="s">
        <v>13</v>
      </c>
      <c r="C7" s="3">
        <v>16281779</v>
      </c>
      <c r="D7" s="2">
        <f>Sources!P7</f>
        <v>136553</v>
      </c>
      <c r="E7" s="20">
        <f>(Sources!P7/C5)*100000</f>
        <v>845.58548743387257</v>
      </c>
      <c r="F7" s="34">
        <f>SUM(G7:I7)</f>
        <v>1886</v>
      </c>
      <c r="G7" s="8">
        <v>1714</v>
      </c>
      <c r="H7" s="8">
        <v>141</v>
      </c>
      <c r="I7" s="8">
        <v>31</v>
      </c>
      <c r="J7" s="6">
        <f>(F7/C7)*100000</f>
        <v>11.583500795582596</v>
      </c>
      <c r="K7" s="43">
        <f t="shared" ref="K7:K18" si="3">F7/D7</f>
        <v>1.3811487114893118E-2</v>
      </c>
      <c r="L7" s="56">
        <v>1646</v>
      </c>
      <c r="M7" s="34">
        <v>188</v>
      </c>
      <c r="N7" s="34">
        <v>52</v>
      </c>
      <c r="O7" s="34">
        <v>0</v>
      </c>
      <c r="P7" s="34">
        <v>0</v>
      </c>
      <c r="Q7" s="34">
        <v>0</v>
      </c>
      <c r="R7" s="2">
        <f t="shared" ref="R7:R14" si="4">SUM(L7:Q7)</f>
        <v>1886</v>
      </c>
      <c r="S7" s="50">
        <f>L7/Sources!D30</f>
        <v>0.15658295281582954</v>
      </c>
      <c r="T7" s="23">
        <f>R7/Sources!J30</f>
        <v>4.3747535431792349E-2</v>
      </c>
      <c r="U7" s="66">
        <f>F7/R7</f>
        <v>1</v>
      </c>
      <c r="V7" s="67">
        <f>F7/365</f>
        <v>5.1671232876712327</v>
      </c>
      <c r="W7" s="68">
        <f>F7/52</f>
        <v>36.269230769230766</v>
      </c>
      <c r="X7" s="76">
        <f t="shared" si="2"/>
        <v>1.1028632025450691</v>
      </c>
      <c r="Y7" s="74"/>
    </row>
    <row r="8" spans="1:25" x14ac:dyDescent="0.25">
      <c r="B8" s="91" t="s">
        <v>12</v>
      </c>
      <c r="C8" s="3">
        <v>16305526</v>
      </c>
      <c r="D8" s="2">
        <f>Sources!P8</f>
        <v>136402</v>
      </c>
      <c r="E8" s="20">
        <f>(Sources!P8/C8)*100000</f>
        <v>836.53848394709871</v>
      </c>
      <c r="F8" s="34">
        <f t="shared" ref="F8:F19" si="5">SUM(G8:I8)</f>
        <v>1933</v>
      </c>
      <c r="G8" s="34">
        <v>1765</v>
      </c>
      <c r="H8" s="4">
        <v>143</v>
      </c>
      <c r="I8" s="4">
        <v>25</v>
      </c>
      <c r="J8" s="6">
        <f t="shared" ref="J8:J19" si="6">(F8/C8)*100000</f>
        <v>11.854876684137636</v>
      </c>
      <c r="K8" s="43">
        <f t="shared" si="3"/>
        <v>1.4171346461195583E-2</v>
      </c>
      <c r="L8" s="56">
        <v>1697</v>
      </c>
      <c r="M8" s="34">
        <v>170</v>
      </c>
      <c r="N8" s="34">
        <v>66</v>
      </c>
      <c r="O8" s="34">
        <v>0</v>
      </c>
      <c r="P8" s="34">
        <v>0</v>
      </c>
      <c r="Q8" s="34">
        <v>0</v>
      </c>
      <c r="R8" s="2">
        <f t="shared" si="4"/>
        <v>1933</v>
      </c>
      <c r="S8" s="50">
        <f>L8/Sources!D31</f>
        <v>0.15718784735087069</v>
      </c>
      <c r="T8" s="23">
        <f>R8/Sources!J31</f>
        <v>4.3746888154619107E-2</v>
      </c>
      <c r="U8" s="66">
        <f t="shared" ref="U8:U19" si="7">F8/R8</f>
        <v>1</v>
      </c>
      <c r="V8" s="67">
        <f t="shared" ref="V8:V19" si="8">F8/365</f>
        <v>5.2958904109589042</v>
      </c>
      <c r="W8" s="68">
        <f t="shared" ref="W8:W19" si="9">F8/52</f>
        <v>37.17307692307692</v>
      </c>
      <c r="X8" s="76">
        <f t="shared" si="2"/>
        <v>1.0760475944128298</v>
      </c>
      <c r="Y8" s="74"/>
    </row>
    <row r="9" spans="1:25" x14ac:dyDescent="0.25">
      <c r="B9" s="7" t="s">
        <v>11</v>
      </c>
      <c r="C9" s="3">
        <v>16334210</v>
      </c>
      <c r="D9" s="2">
        <f>Sources!P9</f>
        <v>135372</v>
      </c>
      <c r="E9" s="20">
        <f>(Sources!P9/C9)*100000</f>
        <v>828.76368064326334</v>
      </c>
      <c r="F9" s="34">
        <f t="shared" si="5"/>
        <v>1923</v>
      </c>
      <c r="G9" s="34">
        <v>1765</v>
      </c>
      <c r="H9" s="4">
        <v>132</v>
      </c>
      <c r="I9" s="4">
        <v>26</v>
      </c>
      <c r="J9" s="6">
        <f t="shared" si="6"/>
        <v>11.772837498722007</v>
      </c>
      <c r="K9" s="43">
        <f t="shared" si="3"/>
        <v>1.4205300948497474E-2</v>
      </c>
      <c r="L9" s="56">
        <v>1692</v>
      </c>
      <c r="M9" s="34">
        <v>151</v>
      </c>
      <c r="N9" s="34">
        <v>80</v>
      </c>
      <c r="O9" s="34">
        <v>0</v>
      </c>
      <c r="P9" s="34">
        <v>0</v>
      </c>
      <c r="Q9" s="34">
        <v>0</v>
      </c>
      <c r="R9" s="2">
        <f t="shared" si="4"/>
        <v>1923</v>
      </c>
      <c r="S9" s="50">
        <f>L9/Sources!D32</f>
        <v>0.15168086060062752</v>
      </c>
      <c r="T9" s="23">
        <f>R9/Sources!J32</f>
        <v>4.2089826650323937E-2</v>
      </c>
      <c r="U9" s="66">
        <f t="shared" si="7"/>
        <v>1</v>
      </c>
      <c r="V9" s="67">
        <f t="shared" si="8"/>
        <v>5.2684931506849315</v>
      </c>
      <c r="W9" s="68">
        <f t="shared" si="9"/>
        <v>36.980769230769234</v>
      </c>
      <c r="X9" s="76">
        <f t="shared" si="2"/>
        <v>1.0816432657306292</v>
      </c>
      <c r="Y9" s="74"/>
    </row>
    <row r="10" spans="1:25" x14ac:dyDescent="0.25">
      <c r="B10" s="7" t="s">
        <v>10</v>
      </c>
      <c r="C10" s="3">
        <v>16357992</v>
      </c>
      <c r="D10" s="2">
        <f>Sources!P10</f>
        <v>133022</v>
      </c>
      <c r="E10" s="20">
        <f>(Sources!P10/C10)*100000</f>
        <v>813.19271949760093</v>
      </c>
      <c r="F10" s="34">
        <f t="shared" si="5"/>
        <v>2120</v>
      </c>
      <c r="G10" s="34">
        <v>1923</v>
      </c>
      <c r="H10" s="4">
        <v>167</v>
      </c>
      <c r="I10" s="4">
        <v>30</v>
      </c>
      <c r="J10" s="6">
        <f t="shared" si="6"/>
        <v>12.960025900489498</v>
      </c>
      <c r="K10" s="43">
        <f t="shared" si="3"/>
        <v>1.5937213393273295E-2</v>
      </c>
      <c r="L10" s="56">
        <v>1886</v>
      </c>
      <c r="M10" s="34">
        <v>157</v>
      </c>
      <c r="N10" s="34">
        <v>76</v>
      </c>
      <c r="O10" s="34">
        <v>0</v>
      </c>
      <c r="P10" s="34">
        <v>1</v>
      </c>
      <c r="Q10" s="34">
        <v>0</v>
      </c>
      <c r="R10" s="2">
        <f t="shared" si="4"/>
        <v>2120</v>
      </c>
      <c r="S10" s="50">
        <f>L10/Sources!D33</f>
        <v>0.16895099883543852</v>
      </c>
      <c r="T10" s="23">
        <f>R10/Sources!J33</f>
        <v>4.6325634246006601E-2</v>
      </c>
      <c r="U10" s="66">
        <f t="shared" si="7"/>
        <v>1</v>
      </c>
      <c r="V10" s="67">
        <f t="shared" si="8"/>
        <v>5.8082191780821919</v>
      </c>
      <c r="W10" s="68">
        <f t="shared" si="9"/>
        <v>40.769230769230766</v>
      </c>
      <c r="X10" s="76">
        <f t="shared" si="2"/>
        <v>0.98113207547169823</v>
      </c>
      <c r="Y10" s="74"/>
    </row>
    <row r="11" spans="1:25" x14ac:dyDescent="0.25">
      <c r="B11" s="39" t="s">
        <v>9</v>
      </c>
      <c r="C11" s="3">
        <v>16405399</v>
      </c>
      <c r="D11" s="2">
        <f>Sources!P11</f>
        <v>135136</v>
      </c>
      <c r="E11" s="20">
        <f>(Sources!P11/C11)*100000</f>
        <v>823.72882244436721</v>
      </c>
      <c r="F11" s="34">
        <f t="shared" si="5"/>
        <v>2331</v>
      </c>
      <c r="G11" s="34">
        <v>2146</v>
      </c>
      <c r="H11" s="4">
        <v>152</v>
      </c>
      <c r="I11" s="4">
        <v>33</v>
      </c>
      <c r="J11" s="6">
        <f t="shared" si="6"/>
        <v>14.208737013954979</v>
      </c>
      <c r="K11" s="43">
        <f t="shared" si="3"/>
        <v>1.7249289604546532E-2</v>
      </c>
      <c r="L11" s="56">
        <v>2083</v>
      </c>
      <c r="M11" s="34">
        <v>152</v>
      </c>
      <c r="N11" s="34">
        <v>91</v>
      </c>
      <c r="O11" s="34">
        <v>0</v>
      </c>
      <c r="P11" s="34">
        <v>5</v>
      </c>
      <c r="Q11" s="34">
        <v>0</v>
      </c>
      <c r="R11" s="2">
        <f t="shared" si="4"/>
        <v>2331</v>
      </c>
      <c r="S11" s="50">
        <f>L11/Sources!D34</f>
        <v>0.18182611731843576</v>
      </c>
      <c r="T11" s="23">
        <f>R11/Sources!J34</f>
        <v>4.9383500699122916E-2</v>
      </c>
      <c r="U11" s="66">
        <f t="shared" si="7"/>
        <v>1</v>
      </c>
      <c r="V11" s="67">
        <f t="shared" si="8"/>
        <v>6.3863013698630136</v>
      </c>
      <c r="W11" s="68">
        <f t="shared" si="9"/>
        <v>44.82692307692308</v>
      </c>
      <c r="X11" s="75"/>
      <c r="Y11" s="68">
        <f>(2400/W11)</f>
        <v>53.539253539253536</v>
      </c>
    </row>
    <row r="12" spans="1:25" x14ac:dyDescent="0.25">
      <c r="B12" s="39" t="s">
        <v>8</v>
      </c>
      <c r="C12" s="3">
        <v>16485787</v>
      </c>
      <c r="D12" s="2">
        <f>Sources!P12</f>
        <v>134235</v>
      </c>
      <c r="E12" s="20">
        <f>(Sources!P12/C12)*100000</f>
        <v>814.24684184018633</v>
      </c>
      <c r="F12" s="34">
        <f t="shared" si="5"/>
        <v>2636</v>
      </c>
      <c r="G12" s="34">
        <v>2443</v>
      </c>
      <c r="H12" s="4">
        <v>156</v>
      </c>
      <c r="I12" s="4">
        <v>37</v>
      </c>
      <c r="J12" s="6">
        <f t="shared" si="6"/>
        <v>15.989530860734764</v>
      </c>
      <c r="K12" s="43">
        <f t="shared" si="3"/>
        <v>1.9637203411926846E-2</v>
      </c>
      <c r="L12" s="56">
        <v>2356</v>
      </c>
      <c r="M12" s="34">
        <v>184</v>
      </c>
      <c r="N12" s="34">
        <v>87</v>
      </c>
      <c r="O12" s="34">
        <v>0</v>
      </c>
      <c r="P12" s="34">
        <v>10</v>
      </c>
      <c r="Q12" s="34">
        <v>0</v>
      </c>
      <c r="R12" s="2">
        <f t="shared" si="4"/>
        <v>2637</v>
      </c>
      <c r="S12" s="50">
        <f>L12/Sources!D35</f>
        <v>0.19896968161472847</v>
      </c>
      <c r="T12" s="23">
        <f>R12/Sources!J35</f>
        <v>5.4582712369597615E-2</v>
      </c>
      <c r="U12" s="66">
        <f t="shared" si="7"/>
        <v>0.99962078119074704</v>
      </c>
      <c r="V12" s="67">
        <f t="shared" si="8"/>
        <v>7.2219178082191782</v>
      </c>
      <c r="W12" s="68">
        <f t="shared" si="9"/>
        <v>50.692307692307693</v>
      </c>
      <c r="X12" s="75"/>
      <c r="Y12" s="68">
        <f t="shared" ref="Y12:Y19" si="10">(2400/W12)</f>
        <v>47.344461305007584</v>
      </c>
    </row>
    <row r="13" spans="1:25" x14ac:dyDescent="0.25">
      <c r="B13" s="39" t="s">
        <v>7</v>
      </c>
      <c r="C13" s="3">
        <v>16574989</v>
      </c>
      <c r="D13" s="2">
        <f>Sources!P13</f>
        <v>136058</v>
      </c>
      <c r="E13" s="20">
        <f>(Sources!P13/C13)*100000</f>
        <v>820.86328986402339</v>
      </c>
      <c r="F13" s="34">
        <f t="shared" si="5"/>
        <v>3136</v>
      </c>
      <c r="G13" s="34">
        <v>2910</v>
      </c>
      <c r="H13" s="4">
        <v>182</v>
      </c>
      <c r="I13" s="4">
        <v>44</v>
      </c>
      <c r="J13" s="6">
        <f t="shared" si="6"/>
        <v>18.920072888132836</v>
      </c>
      <c r="K13" s="43">
        <f t="shared" si="3"/>
        <v>2.3048993811462758E-2</v>
      </c>
      <c r="L13" s="56">
        <v>2819</v>
      </c>
      <c r="M13" s="34">
        <v>193</v>
      </c>
      <c r="N13" s="34">
        <v>115</v>
      </c>
      <c r="O13" s="34">
        <v>9</v>
      </c>
      <c r="P13" s="34">
        <v>0</v>
      </c>
      <c r="Q13" s="34">
        <v>0</v>
      </c>
      <c r="R13" s="2">
        <f t="shared" si="4"/>
        <v>3136</v>
      </c>
      <c r="S13" s="50">
        <f>L13/Sources!D36</f>
        <v>0.232341547844721</v>
      </c>
      <c r="T13" s="23">
        <f>R13/Sources!J36</f>
        <v>6.3685471751756637E-2</v>
      </c>
      <c r="U13" s="66">
        <f t="shared" si="7"/>
        <v>1</v>
      </c>
      <c r="V13" s="67">
        <f t="shared" si="8"/>
        <v>8.5917808219178085</v>
      </c>
      <c r="W13" s="68">
        <f t="shared" si="9"/>
        <v>60.307692307692307</v>
      </c>
      <c r="X13" s="75"/>
      <c r="Y13" s="68">
        <f t="shared" si="10"/>
        <v>39.795918367346943</v>
      </c>
    </row>
    <row r="14" spans="1:25" x14ac:dyDescent="0.25">
      <c r="B14" s="39" t="s">
        <v>6</v>
      </c>
      <c r="C14" s="3">
        <v>16655799</v>
      </c>
      <c r="D14" s="2">
        <f>Sources!P14</f>
        <v>135741</v>
      </c>
      <c r="E14" s="20">
        <f>(Sources!P14/C14)*100000</f>
        <v>814.97741417268549</v>
      </c>
      <c r="F14" s="34">
        <f t="shared" si="5"/>
        <v>3695</v>
      </c>
      <c r="G14" s="34">
        <v>3446</v>
      </c>
      <c r="H14" s="4">
        <v>196</v>
      </c>
      <c r="I14" s="4">
        <v>53</v>
      </c>
      <c r="J14" s="6">
        <f t="shared" si="6"/>
        <v>22.184465602640859</v>
      </c>
      <c r="K14" s="43">
        <f t="shared" si="3"/>
        <v>2.7220957558880515E-2</v>
      </c>
      <c r="L14" s="56">
        <v>3329</v>
      </c>
      <c r="M14" s="34">
        <v>212</v>
      </c>
      <c r="N14" s="34">
        <v>139</v>
      </c>
      <c r="O14" s="34">
        <v>15</v>
      </c>
      <c r="P14" s="34">
        <v>0</v>
      </c>
      <c r="Q14" s="34">
        <v>0</v>
      </c>
      <c r="R14" s="2">
        <f t="shared" si="4"/>
        <v>3695</v>
      </c>
      <c r="S14" s="50">
        <f>L14/Sources!D37</f>
        <v>0.27237767959417442</v>
      </c>
      <c r="T14" s="23">
        <f>R14/Sources!J37</f>
        <v>7.0656850559326898E-2</v>
      </c>
      <c r="U14" s="66">
        <f t="shared" si="7"/>
        <v>1</v>
      </c>
      <c r="V14" s="67">
        <f t="shared" si="8"/>
        <v>10.123287671232877</v>
      </c>
      <c r="W14" s="68">
        <f t="shared" si="9"/>
        <v>71.057692307692307</v>
      </c>
      <c r="X14" s="75"/>
      <c r="Y14" s="68">
        <f t="shared" si="10"/>
        <v>33.775372124492556</v>
      </c>
    </row>
    <row r="15" spans="1:25" x14ac:dyDescent="0.25">
      <c r="B15" s="39" t="s">
        <v>5</v>
      </c>
      <c r="C15" s="4">
        <v>16730348</v>
      </c>
      <c r="D15" s="2">
        <f>Sources!P15</f>
        <v>140633</v>
      </c>
      <c r="E15" s="20">
        <f>(Sources!P15/C15)*100000</f>
        <v>840.58622092021039</v>
      </c>
      <c r="F15" s="34">
        <f t="shared" si="5"/>
        <v>4188</v>
      </c>
      <c r="G15" s="34">
        <v>3965</v>
      </c>
      <c r="H15" s="4">
        <v>185</v>
      </c>
      <c r="I15" s="4">
        <v>38</v>
      </c>
      <c r="J15" s="6">
        <f t="shared" si="6"/>
        <v>25.032354377804932</v>
      </c>
      <c r="K15" s="43">
        <f t="shared" si="3"/>
        <v>2.9779639202747576E-2</v>
      </c>
      <c r="L15" s="56">
        <v>3777</v>
      </c>
      <c r="M15" s="34">
        <v>171</v>
      </c>
      <c r="N15" s="34">
        <v>166</v>
      </c>
      <c r="O15" s="34">
        <v>21</v>
      </c>
      <c r="P15" s="34">
        <v>0</v>
      </c>
      <c r="Q15" s="34">
        <v>53</v>
      </c>
      <c r="R15" s="2">
        <f>SUM(L15:Q15)</f>
        <v>4188</v>
      </c>
      <c r="S15" s="50">
        <f>L15/Sources!D38</f>
        <v>0.29297238597579894</v>
      </c>
      <c r="T15" s="23">
        <f>R15/Sources!J38</f>
        <v>7.6828530021463559E-2</v>
      </c>
      <c r="U15" s="66">
        <f t="shared" si="7"/>
        <v>1</v>
      </c>
      <c r="V15" s="67">
        <f t="shared" si="8"/>
        <v>11.473972602739726</v>
      </c>
      <c r="W15" s="68">
        <f t="shared" si="9"/>
        <v>80.538461538461533</v>
      </c>
      <c r="X15" s="75"/>
      <c r="Y15" s="68">
        <f t="shared" si="10"/>
        <v>29.799426934097422</v>
      </c>
    </row>
    <row r="16" spans="1:25" x14ac:dyDescent="0.25">
      <c r="B16" s="79" t="s">
        <v>4</v>
      </c>
      <c r="C16" s="4">
        <v>16779575</v>
      </c>
      <c r="D16" s="2">
        <f>Sources!P16</f>
        <v>141245</v>
      </c>
      <c r="E16" s="20">
        <f>(Sources!P16/C16)*100000</f>
        <v>841.76744643413201</v>
      </c>
      <c r="F16" s="34">
        <f t="shared" si="5"/>
        <v>4829</v>
      </c>
      <c r="G16" s="34">
        <v>4501</v>
      </c>
      <c r="H16" s="4">
        <v>286</v>
      </c>
      <c r="I16" s="4">
        <v>42</v>
      </c>
      <c r="J16" s="6">
        <f t="shared" si="6"/>
        <v>28.779036417787697</v>
      </c>
      <c r="K16" s="43">
        <f t="shared" si="3"/>
        <v>3.4188820843215686E-2</v>
      </c>
      <c r="L16" s="56">
        <v>4281</v>
      </c>
      <c r="M16" s="34">
        <v>213</v>
      </c>
      <c r="N16" s="34">
        <v>193</v>
      </c>
      <c r="O16" s="34">
        <v>0</v>
      </c>
      <c r="P16" s="34">
        <v>13</v>
      </c>
      <c r="Q16" s="34">
        <v>142</v>
      </c>
      <c r="R16" s="2">
        <f t="shared" ref="R16:R19" si="11">SUM(L16:Q16)</f>
        <v>4842</v>
      </c>
      <c r="S16" s="50">
        <f>L16/Sources!D39</f>
        <v>0.32451485748938752</v>
      </c>
      <c r="T16" s="23">
        <f>R16/Sources!J39</f>
        <v>8.695964512131607E-2</v>
      </c>
      <c r="U16" s="66">
        <f t="shared" si="7"/>
        <v>0.99731515902519619</v>
      </c>
      <c r="V16" s="67">
        <f t="shared" si="8"/>
        <v>13.230136986301369</v>
      </c>
      <c r="W16" s="68">
        <f t="shared" si="9"/>
        <v>92.865384615384613</v>
      </c>
      <c r="X16" s="75"/>
      <c r="Y16" s="68">
        <f t="shared" si="10"/>
        <v>25.843860012424933</v>
      </c>
    </row>
    <row r="17" spans="2:26" x14ac:dyDescent="0.25">
      <c r="B17" s="33" t="s">
        <v>3</v>
      </c>
      <c r="C17" s="4">
        <v>16829289</v>
      </c>
      <c r="D17" s="2">
        <f>Sources!P17</f>
        <v>139223</v>
      </c>
      <c r="E17" s="20">
        <f>(Sources!P17/C17)*100000</f>
        <v>827.26608355231167</v>
      </c>
      <c r="F17" s="34">
        <f t="shared" si="5"/>
        <v>5306</v>
      </c>
      <c r="G17" s="34">
        <v>5033</v>
      </c>
      <c r="H17" s="4">
        <v>242</v>
      </c>
      <c r="I17" s="4">
        <v>31</v>
      </c>
      <c r="J17" s="6">
        <f t="shared" si="6"/>
        <v>31.528367003502048</v>
      </c>
      <c r="K17" s="43">
        <f t="shared" si="3"/>
        <v>3.8111518930061844E-2</v>
      </c>
      <c r="L17" s="56">
        <v>4678</v>
      </c>
      <c r="M17" s="34">
        <v>175</v>
      </c>
      <c r="N17" s="34">
        <v>191</v>
      </c>
      <c r="O17" s="34">
        <v>0</v>
      </c>
      <c r="P17" s="34">
        <v>25</v>
      </c>
      <c r="Q17" s="34">
        <v>262</v>
      </c>
      <c r="R17" s="2">
        <f t="shared" si="11"/>
        <v>5331</v>
      </c>
      <c r="S17" s="50">
        <f>L17/Sources!D40</f>
        <v>0.33683755760368661</v>
      </c>
      <c r="T17" s="23">
        <f>R17/Sources!J40</f>
        <v>9.2292510647138254E-2</v>
      </c>
      <c r="U17" s="66">
        <f t="shared" si="7"/>
        <v>0.99531044832114046</v>
      </c>
      <c r="V17" s="67">
        <f t="shared" si="8"/>
        <v>14.536986301369863</v>
      </c>
      <c r="W17" s="68">
        <f t="shared" si="9"/>
        <v>102.03846153846153</v>
      </c>
      <c r="X17" s="75"/>
      <c r="Y17" s="68">
        <f t="shared" si="10"/>
        <v>23.520542781756504</v>
      </c>
    </row>
    <row r="18" spans="2:26" x14ac:dyDescent="0.25">
      <c r="B18" s="33" t="s">
        <v>2</v>
      </c>
      <c r="C18" s="4">
        <v>16900726</v>
      </c>
      <c r="D18" s="2">
        <f>Sources!P18</f>
        <v>147134</v>
      </c>
      <c r="E18" s="20">
        <f>(Sources!P18/C18)*100000</f>
        <v>870.57798582143744</v>
      </c>
      <c r="F18" s="34">
        <f t="shared" si="5"/>
        <v>5516</v>
      </c>
      <c r="G18" s="34">
        <v>5277</v>
      </c>
      <c r="H18" s="4">
        <v>208</v>
      </c>
      <c r="I18" s="4">
        <v>31</v>
      </c>
      <c r="J18" s="6">
        <f t="shared" si="6"/>
        <v>32.637651187292192</v>
      </c>
      <c r="K18" s="43">
        <f t="shared" si="3"/>
        <v>3.7489635298435436E-2</v>
      </c>
      <c r="L18" s="56">
        <v>4730</v>
      </c>
      <c r="M18" s="34">
        <v>180</v>
      </c>
      <c r="N18" s="34">
        <v>216</v>
      </c>
      <c r="O18" s="34">
        <v>0</v>
      </c>
      <c r="P18" s="34">
        <v>45</v>
      </c>
      <c r="Q18" s="34">
        <v>395</v>
      </c>
      <c r="R18" s="2">
        <f t="shared" si="11"/>
        <v>5566</v>
      </c>
      <c r="S18" s="50">
        <f>L18/Sources!D41</f>
        <v>0.3390437961436456</v>
      </c>
      <c r="T18" s="23">
        <f>R18/Sources!J41</f>
        <v>9.4566583981786675E-2</v>
      </c>
      <c r="U18" s="66">
        <f t="shared" si="7"/>
        <v>0.99101688825008982</v>
      </c>
      <c r="V18" s="67">
        <f t="shared" si="8"/>
        <v>15.112328767123287</v>
      </c>
      <c r="W18" s="68">
        <f t="shared" si="9"/>
        <v>106.07692307692308</v>
      </c>
      <c r="X18" s="75"/>
      <c r="Y18" s="68">
        <f t="shared" si="10"/>
        <v>22.625090645395215</v>
      </c>
    </row>
    <row r="19" spans="2:26" x14ac:dyDescent="0.25">
      <c r="B19" s="80">
        <v>2016</v>
      </c>
      <c r="C19" s="4">
        <v>16979120</v>
      </c>
      <c r="D19" s="34"/>
      <c r="E19" s="35"/>
      <c r="F19" s="34">
        <f t="shared" si="5"/>
        <v>6091</v>
      </c>
      <c r="G19" s="34">
        <v>5856</v>
      </c>
      <c r="H19" s="4">
        <v>216</v>
      </c>
      <c r="I19" s="4">
        <v>19</v>
      </c>
      <c r="J19" s="6">
        <f t="shared" si="6"/>
        <v>35.873472830158455</v>
      </c>
      <c r="K19" s="43"/>
      <c r="L19" s="34">
        <v>5167</v>
      </c>
      <c r="M19" s="34">
        <v>179</v>
      </c>
      <c r="N19" s="34">
        <v>216</v>
      </c>
      <c r="O19" s="34">
        <v>0</v>
      </c>
      <c r="P19" s="34">
        <v>43</v>
      </c>
      <c r="Q19" s="34">
        <v>486</v>
      </c>
      <c r="R19" s="34">
        <f t="shared" si="11"/>
        <v>6091</v>
      </c>
      <c r="S19" s="50"/>
      <c r="T19" s="23"/>
      <c r="U19" s="66">
        <f t="shared" si="7"/>
        <v>1</v>
      </c>
      <c r="V19" s="67">
        <f t="shared" si="8"/>
        <v>16.687671232876713</v>
      </c>
      <c r="W19" s="84">
        <f t="shared" si="9"/>
        <v>117.13461538461539</v>
      </c>
      <c r="X19" s="85"/>
      <c r="Y19" s="68">
        <f t="shared" si="10"/>
        <v>20.489246429157774</v>
      </c>
    </row>
    <row r="20" spans="2:26" x14ac:dyDescent="0.25">
      <c r="B20" s="86">
        <v>2017</v>
      </c>
      <c r="C20" s="4"/>
      <c r="D20" s="34"/>
      <c r="E20" s="35"/>
      <c r="F20" s="34"/>
      <c r="G20" s="34"/>
      <c r="H20" s="4"/>
      <c r="I20" s="4"/>
      <c r="J20" s="6"/>
      <c r="K20" s="43"/>
      <c r="L20" s="34"/>
      <c r="M20" s="34"/>
      <c r="N20" s="34"/>
      <c r="O20" s="34"/>
      <c r="P20" s="34"/>
      <c r="Q20" s="34"/>
      <c r="R20" s="34"/>
      <c r="S20" s="50"/>
      <c r="T20" s="43"/>
      <c r="U20" s="36"/>
      <c r="V20" s="67"/>
      <c r="W20" s="84"/>
      <c r="X20" s="85"/>
      <c r="Y20" s="84"/>
    </row>
    <row r="21" spans="2:26" x14ac:dyDescent="0.25">
      <c r="B21" s="80"/>
      <c r="C21" s="4"/>
      <c r="D21" s="34"/>
      <c r="E21" s="35"/>
      <c r="F21" s="34"/>
      <c r="G21" s="34"/>
      <c r="H21" s="4"/>
      <c r="I21" s="4"/>
      <c r="J21" s="6"/>
      <c r="K21" s="43"/>
      <c r="L21" s="34"/>
      <c r="M21" s="34"/>
      <c r="N21" s="34"/>
      <c r="O21" s="34"/>
      <c r="P21" s="34"/>
      <c r="Q21" s="34"/>
      <c r="R21" s="34"/>
      <c r="S21" s="50"/>
      <c r="T21" s="43"/>
      <c r="U21" s="36"/>
      <c r="V21" s="67"/>
      <c r="W21" s="84"/>
      <c r="X21" s="85"/>
      <c r="Y21" s="84"/>
    </row>
    <row r="22" spans="2:26" x14ac:dyDescent="0.25">
      <c r="B22" s="24"/>
      <c r="C22" s="4"/>
      <c r="D22" s="34"/>
      <c r="E22" s="35"/>
      <c r="F22" s="34"/>
      <c r="G22" s="34"/>
      <c r="H22" s="4"/>
      <c r="I22" s="4"/>
      <c r="J22" s="6"/>
      <c r="K22" s="6"/>
      <c r="L22" s="34"/>
      <c r="M22" s="3"/>
      <c r="N22" s="3"/>
      <c r="O22" s="34"/>
      <c r="P22" s="34"/>
      <c r="Q22" s="34"/>
      <c r="R22" s="34"/>
      <c r="S22" s="36"/>
    </row>
    <row r="23" spans="2:26" ht="15" customHeight="1" x14ac:dyDescent="0.25">
      <c r="B23" s="10" t="s">
        <v>19</v>
      </c>
      <c r="C23" s="180" t="s">
        <v>51</v>
      </c>
      <c r="D23" s="180"/>
      <c r="E23" s="180"/>
      <c r="F23" s="180"/>
      <c r="G23" s="180"/>
      <c r="H23" s="180"/>
      <c r="I23" s="180"/>
      <c r="J23" s="180"/>
      <c r="K23" s="180"/>
      <c r="V23" s="77"/>
      <c r="W23" s="77"/>
      <c r="X23" s="77"/>
      <c r="Y23" s="77"/>
    </row>
    <row r="24" spans="2:26" x14ac:dyDescent="0.25">
      <c r="B24" s="10"/>
      <c r="C24" s="171" t="s">
        <v>58</v>
      </c>
      <c r="D24" s="171"/>
      <c r="E24" s="171"/>
      <c r="F24" s="171"/>
      <c r="G24" s="171"/>
      <c r="H24" s="171"/>
      <c r="I24" s="171"/>
      <c r="J24" s="171"/>
      <c r="K24" s="28"/>
      <c r="V24" s="77"/>
      <c r="W24" s="77"/>
      <c r="X24" s="161" t="s">
        <v>83</v>
      </c>
      <c r="Y24" s="161"/>
      <c r="Z24" s="161"/>
    </row>
    <row r="25" spans="2:26" x14ac:dyDescent="0.25">
      <c r="C25" s="171" t="s">
        <v>61</v>
      </c>
      <c r="D25" s="171"/>
      <c r="E25" s="171"/>
      <c r="F25" s="171"/>
      <c r="G25" s="171"/>
      <c r="H25" s="171"/>
      <c r="I25" s="171"/>
      <c r="J25" s="171"/>
      <c r="K25" s="171"/>
      <c r="L25" s="175" t="s">
        <v>25</v>
      </c>
      <c r="M25" s="175"/>
      <c r="N25" s="175"/>
      <c r="O25" s="175"/>
      <c r="P25" s="175"/>
      <c r="Q25" s="175"/>
      <c r="V25" s="77"/>
      <c r="W25" s="77"/>
      <c r="X25" s="161"/>
      <c r="Y25" s="161"/>
      <c r="Z25" s="161"/>
    </row>
    <row r="26" spans="2:26" x14ac:dyDescent="0.25">
      <c r="C26" s="171" t="s">
        <v>59</v>
      </c>
      <c r="D26" s="171"/>
      <c r="E26" s="171"/>
      <c r="F26" s="171"/>
      <c r="G26" s="171"/>
      <c r="H26" s="171"/>
      <c r="I26" s="171"/>
      <c r="J26" s="171"/>
      <c r="K26" s="171"/>
      <c r="L26" s="175"/>
      <c r="M26" s="175"/>
      <c r="N26" s="175"/>
      <c r="O26" s="175"/>
      <c r="P26" s="175"/>
      <c r="Q26" s="175"/>
      <c r="X26" s="161" t="s">
        <v>84</v>
      </c>
      <c r="Y26" s="161"/>
      <c r="Z26" s="161"/>
    </row>
    <row r="27" spans="2:26" x14ac:dyDescent="0.25">
      <c r="C27" s="171" t="s">
        <v>62</v>
      </c>
      <c r="D27" s="181"/>
      <c r="E27" s="181"/>
      <c r="F27" s="181"/>
      <c r="G27" s="181"/>
      <c r="J27" s="5"/>
      <c r="K27" s="5"/>
      <c r="L27" s="175"/>
      <c r="M27" s="175"/>
      <c r="N27" s="175"/>
      <c r="O27" s="175"/>
      <c r="P27" s="175"/>
      <c r="Q27" s="175"/>
      <c r="V27" s="78"/>
      <c r="W27" s="78"/>
      <c r="X27" s="161"/>
      <c r="Y27" s="161"/>
      <c r="Z27" s="161"/>
    </row>
    <row r="28" spans="2:26" x14ac:dyDescent="0.25">
      <c r="L28" s="175"/>
      <c r="M28" s="175"/>
      <c r="N28" s="175"/>
      <c r="O28" s="175"/>
      <c r="P28" s="175"/>
      <c r="Q28" s="175"/>
      <c r="X28" s="160" t="s">
        <v>85</v>
      </c>
      <c r="Y28" s="160"/>
      <c r="Z28" s="160"/>
    </row>
    <row r="29" spans="2:26" x14ac:dyDescent="0.25">
      <c r="M29" s="3"/>
    </row>
    <row r="30" spans="2:26" x14ac:dyDescent="0.25">
      <c r="M30" s="3"/>
    </row>
    <row r="31" spans="2:26" x14ac:dyDescent="0.25">
      <c r="M31" s="3"/>
    </row>
    <row r="32" spans="2:26" x14ac:dyDescent="0.25">
      <c r="M32" s="3"/>
    </row>
    <row r="33" spans="13:13" x14ac:dyDescent="0.25">
      <c r="M33" s="3"/>
    </row>
    <row r="34" spans="13:13" x14ac:dyDescent="0.25">
      <c r="M34" s="3"/>
    </row>
    <row r="35" spans="13:13" x14ac:dyDescent="0.25">
      <c r="M35" s="3"/>
    </row>
    <row r="36" spans="13:13" x14ac:dyDescent="0.25">
      <c r="M36" s="3"/>
    </row>
    <row r="37" spans="13:13" x14ac:dyDescent="0.25">
      <c r="M37" s="3"/>
    </row>
    <row r="38" spans="13:13" x14ac:dyDescent="0.25">
      <c r="M38" s="3"/>
    </row>
    <row r="39" spans="13:13" x14ac:dyDescent="0.25">
      <c r="M39" s="3"/>
    </row>
    <row r="40" spans="13:13" x14ac:dyDescent="0.25">
      <c r="M40" s="3"/>
    </row>
    <row r="41" spans="13:13" x14ac:dyDescent="0.25">
      <c r="M41" s="3"/>
    </row>
  </sheetData>
  <mergeCells count="20">
    <mergeCell ref="C24:J24"/>
    <mergeCell ref="R3:T3"/>
    <mergeCell ref="L3:Q3"/>
    <mergeCell ref="L25:Q28"/>
    <mergeCell ref="C25:K25"/>
    <mergeCell ref="F3:K3"/>
    <mergeCell ref="B3:C3"/>
    <mergeCell ref="C23:K23"/>
    <mergeCell ref="C27:G27"/>
    <mergeCell ref="C26:K26"/>
    <mergeCell ref="V3:W3"/>
    <mergeCell ref="V2:W2"/>
    <mergeCell ref="L2:U2"/>
    <mergeCell ref="D2:K2"/>
    <mergeCell ref="D3:E3"/>
    <mergeCell ref="X2:Y2"/>
    <mergeCell ref="X3:Y3"/>
    <mergeCell ref="X28:Z28"/>
    <mergeCell ref="X24:Z25"/>
    <mergeCell ref="X26:Z27"/>
  </mergeCells>
  <hyperlinks>
    <hyperlink ref="C25" r:id="rId1" display="Eurostat: Population on 1 January- Belgium (Accessed 2016-08-24)"/>
    <hyperlink ref="A1" location="Contents!A1" display="Contents"/>
    <hyperlink ref="C25:K25" r:id="rId2" display="②'Eurostat: Population on 1 January- Netherlands-2005-2016 (Accessed 2016-09-15)"/>
    <hyperlink ref="B5" r:id="rId3"/>
    <hyperlink ref="B6" r:id="rId4"/>
    <hyperlink ref="B7" r:id="rId5"/>
    <hyperlink ref="B8" r:id="rId6"/>
    <hyperlink ref="B9" r:id="rId7"/>
    <hyperlink ref="B10" r:id="rId8"/>
    <hyperlink ref="B11" r:id="rId9"/>
    <hyperlink ref="B12" r:id="rId10"/>
    <hyperlink ref="B13" r:id="rId11"/>
    <hyperlink ref="B14" r:id="rId12"/>
    <hyperlink ref="B15" r:id="rId13"/>
    <hyperlink ref="C24:I24" r:id="rId14" display="**The World Bank, World Data Bank: World Development Indicators-2002-2004 (Accessed 2016-09-16)"/>
    <hyperlink ref="C27" r:id="rId15" display="Eurostat, Death by NUTS2 Region"/>
    <hyperlink ref="C27:F27" r:id="rId16" display="Eurostat, Death by NUTS2 Region (Accessed 2016-09-15)"/>
    <hyperlink ref="C26:J26" r:id="rId17" display="③Statistics Netherlands,Health, lifestyle, health care use and supply, causes of death; from 1900 "/>
    <hyperlink ref="C27:G27" r:id="rId18" display="④'Eurostat, Death by NUTS2 Region -2003-2016 (Accessed 2016-09-15)"/>
    <hyperlink ref="C24:J24" r:id="rId19" display="The World Bank, World Data Bank: World Development Indicators-2002-2004 (Accessed 2016-09-16)"/>
    <hyperlink ref="B18" r:id="rId20"/>
    <hyperlink ref="B17" r:id="rId21"/>
    <hyperlink ref="B16" r:id="rId22"/>
    <hyperlink ref="B19" r:id="rId23" display="http://www.livinganddyingwell.org.uk/sites/default/files/LDW - Overseas - Netherlands - 2016 Report NL.pdf"/>
    <hyperlink ref="A3" location="Contents!A1" display="Contents"/>
  </hyperlinks>
  <pageMargins left="0.7" right="0.7" top="0.75" bottom="0.75" header="0.3" footer="0.3"/>
  <pageSetup orientation="portrait" horizontalDpi="0" verticalDpi="0" r:id="rId2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58"/>
  <sheetViews>
    <sheetView workbookViewId="0">
      <pane xSplit="2" topLeftCell="C1" activePane="topRight" state="frozen"/>
      <selection pane="topRight"/>
    </sheetView>
  </sheetViews>
  <sheetFormatPr defaultRowHeight="15" x14ac:dyDescent="0.25"/>
  <cols>
    <col min="1" max="1" width="25.140625" customWidth="1"/>
    <col min="2" max="2" width="27.85546875" style="99" customWidth="1"/>
  </cols>
  <sheetData>
    <row r="1" spans="1:23" ht="20.25" thickBot="1" x14ac:dyDescent="0.35">
      <c r="A1" s="97" t="s">
        <v>15</v>
      </c>
      <c r="B1" s="98" t="s">
        <v>99</v>
      </c>
    </row>
    <row r="2" spans="1:23" ht="15.75" thickTop="1" x14ac:dyDescent="0.25"/>
    <row r="3" spans="1:23" ht="35.25" thickBot="1" x14ac:dyDescent="0.35">
      <c r="A3" s="93" t="s">
        <v>127</v>
      </c>
      <c r="B3" s="101" t="s">
        <v>100</v>
      </c>
      <c r="C3" s="26"/>
      <c r="M3" s="26"/>
      <c r="W3" s="26"/>
    </row>
    <row r="4" spans="1:23" ht="15.75" thickTop="1" x14ac:dyDescent="0.25">
      <c r="A4" s="83" t="s">
        <v>16</v>
      </c>
    </row>
    <row r="5" spans="1:23" x14ac:dyDescent="0.25">
      <c r="A5" s="83" t="s">
        <v>74</v>
      </c>
      <c r="B5" s="105" t="s">
        <v>101</v>
      </c>
    </row>
    <row r="6" spans="1:23" ht="12.75" customHeight="1" x14ac:dyDescent="0.25">
      <c r="A6" s="83" t="s">
        <v>128</v>
      </c>
    </row>
    <row r="7" spans="1:23" ht="45" x14ac:dyDescent="0.25">
      <c r="B7" s="103" t="s">
        <v>102</v>
      </c>
    </row>
    <row r="8" spans="1:23" ht="45" x14ac:dyDescent="0.25">
      <c r="B8" s="104" t="s">
        <v>103</v>
      </c>
    </row>
    <row r="28" spans="3:13" x14ac:dyDescent="0.25">
      <c r="C28" s="26"/>
      <c r="M28" s="26"/>
    </row>
    <row r="38" spans="1:2" ht="30.75" thickBot="1" x14ac:dyDescent="0.3">
      <c r="A38" s="93" t="s">
        <v>127</v>
      </c>
      <c r="B38" s="124" t="s">
        <v>16</v>
      </c>
    </row>
    <row r="39" spans="1:2" ht="15.75" thickTop="1" x14ac:dyDescent="0.25">
      <c r="A39" s="83" t="s">
        <v>16</v>
      </c>
    </row>
    <row r="40" spans="1:2" x14ac:dyDescent="0.25">
      <c r="A40" s="83" t="s">
        <v>74</v>
      </c>
      <c r="B40" s="105" t="s">
        <v>125</v>
      </c>
    </row>
    <row r="41" spans="1:2" x14ac:dyDescent="0.25">
      <c r="A41" s="83" t="s">
        <v>128</v>
      </c>
    </row>
    <row r="42" spans="1:2" x14ac:dyDescent="0.25">
      <c r="B42" s="105" t="s">
        <v>132</v>
      </c>
    </row>
    <row r="49" spans="3:18" ht="15" customHeight="1" x14ac:dyDescent="0.25">
      <c r="D49" s="81"/>
      <c r="E49" s="81"/>
      <c r="F49" s="81"/>
      <c r="G49" s="81"/>
      <c r="H49" s="81"/>
      <c r="N49" s="81"/>
      <c r="P49" s="81"/>
      <c r="Q49" s="81"/>
      <c r="R49" s="81"/>
    </row>
    <row r="50" spans="3:18" x14ac:dyDescent="0.25">
      <c r="C50" s="81"/>
      <c r="D50" s="81"/>
      <c r="E50" s="81"/>
      <c r="F50" s="81"/>
      <c r="G50" s="81"/>
      <c r="H50" s="81"/>
      <c r="M50" s="81"/>
      <c r="N50" s="81"/>
      <c r="O50" s="81"/>
      <c r="P50" s="81"/>
      <c r="Q50" s="81"/>
      <c r="R50" s="81"/>
    </row>
    <row r="51" spans="3:18" x14ac:dyDescent="0.25">
      <c r="C51" s="81"/>
      <c r="D51" s="81"/>
      <c r="E51" s="81"/>
      <c r="F51" s="81"/>
      <c r="G51" s="81"/>
      <c r="H51" s="81"/>
      <c r="M51" s="81"/>
      <c r="N51" s="81"/>
      <c r="O51" s="81"/>
      <c r="P51" s="81"/>
      <c r="Q51" s="81"/>
      <c r="R51" s="81"/>
    </row>
    <row r="52" spans="3:18" x14ac:dyDescent="0.25">
      <c r="C52" s="81"/>
      <c r="D52" s="81"/>
      <c r="E52" s="81"/>
      <c r="F52" s="81"/>
      <c r="G52" s="81"/>
      <c r="H52" s="81"/>
      <c r="M52" s="81"/>
      <c r="N52" s="81"/>
      <c r="O52" s="81"/>
      <c r="P52" s="81"/>
      <c r="Q52" s="81"/>
      <c r="R52" s="81"/>
    </row>
    <row r="54" spans="3:18" x14ac:dyDescent="0.25">
      <c r="C54" s="60"/>
    </row>
    <row r="57" spans="3:18" ht="12" customHeight="1" x14ac:dyDescent="0.25"/>
    <row r="78" spans="1:27" ht="37.5" customHeight="1" x14ac:dyDescent="0.25">
      <c r="C78" s="183" t="s">
        <v>25</v>
      </c>
      <c r="D78" s="175"/>
      <c r="E78" s="175"/>
      <c r="F78" s="175"/>
      <c r="G78" s="175"/>
      <c r="H78" s="175"/>
      <c r="I78" s="175"/>
      <c r="J78" s="175"/>
      <c r="K78" s="175"/>
      <c r="L78" s="175"/>
      <c r="M78" s="175"/>
      <c r="N78" s="175"/>
      <c r="P78" s="175" t="s">
        <v>25</v>
      </c>
      <c r="Q78" s="175"/>
      <c r="R78" s="175"/>
      <c r="S78" s="175"/>
      <c r="T78" s="175"/>
      <c r="U78" s="175"/>
      <c r="V78" s="175"/>
      <c r="W78" s="175"/>
      <c r="X78" s="175"/>
      <c r="Y78" s="175"/>
      <c r="Z78" s="175"/>
      <c r="AA78" s="175"/>
    </row>
    <row r="79" spans="1:27" x14ac:dyDescent="0.25">
      <c r="C79" s="69"/>
    </row>
    <row r="80" spans="1:27" ht="30.75" thickBot="1" x14ac:dyDescent="0.3">
      <c r="A80" s="93" t="s">
        <v>127</v>
      </c>
      <c r="B80" s="125" t="s">
        <v>74</v>
      </c>
    </row>
    <row r="81" spans="1:1" ht="15.75" thickTop="1" x14ac:dyDescent="0.25">
      <c r="A81" s="83" t="s">
        <v>16</v>
      </c>
    </row>
    <row r="82" spans="1:1" x14ac:dyDescent="0.25">
      <c r="A82" s="83" t="s">
        <v>74</v>
      </c>
    </row>
    <row r="83" spans="1:1" x14ac:dyDescent="0.25">
      <c r="A83" s="83" t="s">
        <v>128</v>
      </c>
    </row>
    <row r="120" spans="1:2" ht="30.75" thickBot="1" x14ac:dyDescent="0.3">
      <c r="A120" s="93" t="s">
        <v>127</v>
      </c>
      <c r="B120" s="124" t="s">
        <v>128</v>
      </c>
    </row>
    <row r="121" spans="1:2" ht="15.75" thickTop="1" x14ac:dyDescent="0.25">
      <c r="A121" s="83" t="s">
        <v>16</v>
      </c>
    </row>
    <row r="122" spans="1:2" x14ac:dyDescent="0.25">
      <c r="A122" s="83" t="s">
        <v>74</v>
      </c>
    </row>
    <row r="123" spans="1:2" x14ac:dyDescent="0.25">
      <c r="A123" s="83" t="s">
        <v>128</v>
      </c>
    </row>
    <row r="158" spans="9:11" x14ac:dyDescent="0.25">
      <c r="I158" s="160" t="s">
        <v>85</v>
      </c>
      <c r="J158" s="182"/>
      <c r="K158" s="182"/>
    </row>
  </sheetData>
  <mergeCells count="3">
    <mergeCell ref="I158:K158"/>
    <mergeCell ref="C78:N78"/>
    <mergeCell ref="P78:AA78"/>
  </mergeCells>
  <hyperlinks>
    <hyperlink ref="A1" location="Contents!A1" display="Contents"/>
    <hyperlink ref="B7" location="Chart_Euthanasia_Assist_Suicide_PerCent_Deaths_Per_100000_Pop" display="Euthanasia Rates: % All Deaths &amp; Per 100,000 Population"/>
    <hyperlink ref="B8" location="Chart_Euthanasia_Assist_Suicide_Mortality_All_Causes" display="Euthanasia &amp; Mortality All Causes Per 100,000 Population"/>
    <hyperlink ref="B5" location="Chart_Euthanasia_Assist_Suicide_Death_Total" display="Total Deaths"/>
    <hyperlink ref="B40" location="Chart_Physicians_Involved_Total_and_Practice_Type" display="Total &amp; Practice Type"/>
    <hyperlink ref="B42" location="Chart_PerCent_GP_and_Other_Physicians_Involved" display="% GP's and All Physicians"/>
    <hyperlink ref="A3" location="Heading_Charts_Euthanasia_Assisted_Suicide" display="Euthanasia &amp; Assisted Suicide"/>
    <hyperlink ref="A4" location="Heading_Charts_Physicians_Involved" display="Physicians Involved"/>
    <hyperlink ref="A5" location="Heading_Charts_Frequency" display="Frequency"/>
    <hyperlink ref="A6" location="Heading_Charts_Review" display="Time Available for Review"/>
    <hyperlink ref="A38" location="Heading_Charts_Euthanasia_Assisted_Suicide" display="Euthanasia &amp; Assisted Suicide"/>
    <hyperlink ref="A39" location="Heading_Charts_Physicians_Involved" display="Physicians Involved"/>
    <hyperlink ref="A40" location="Heading_Charts_Frequency" display="Frequency"/>
    <hyperlink ref="A41" location="Heading_Charts_Review" display="Time Available for Review"/>
    <hyperlink ref="A80" location="Heading_Charts_Euthanasia_Assisted_Suicide" display="Euthanasia &amp; Assisted Suicide"/>
    <hyperlink ref="A81" location="Heading_Charts_Physicians_Involved" display="Physicians Involved"/>
    <hyperlink ref="A82" location="Heading_Charts_Frequency" display="Frequency"/>
    <hyperlink ref="A83" location="Heading_Charts_Review" display="Time Available for Review"/>
    <hyperlink ref="A120" location="Heading_Charts_Euthanasia_Assisted_Suicide" display="Euthanasia &amp; Assisted Suicide"/>
    <hyperlink ref="A121" location="Heading_Charts_Physicians_Involved" display="Physicians Involved"/>
    <hyperlink ref="A122" location="Heading_Charts_Frequency" display="Frequency"/>
    <hyperlink ref="A123" location="Heading_Charts_Review" display="Time Available for Review"/>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workbookViewId="0">
      <pane xSplit="3" topLeftCell="D1" activePane="topRight" state="frozen"/>
      <selection pane="topRight" activeCell="D1" sqref="D1"/>
    </sheetView>
  </sheetViews>
  <sheetFormatPr defaultRowHeight="15" x14ac:dyDescent="0.25"/>
  <cols>
    <col min="1" max="1" width="15" customWidth="1"/>
    <col min="2" max="2" width="15" style="99" customWidth="1"/>
    <col min="3" max="3" width="9.85546875" customWidth="1"/>
    <col min="4" max="4" width="10.5703125" customWidth="1"/>
    <col min="5" max="5" width="14.5703125" customWidth="1"/>
    <col min="6" max="6" width="15.7109375" customWidth="1"/>
    <col min="7" max="7" width="17.5703125" customWidth="1"/>
    <col min="8" max="8" width="14.28515625" customWidth="1"/>
    <col min="9" max="9" width="12" customWidth="1"/>
    <col min="10" max="10" width="16.5703125" customWidth="1"/>
    <col min="11" max="12" width="15.85546875" customWidth="1"/>
    <col min="13" max="13" width="9.5703125" customWidth="1"/>
    <col min="14" max="14" width="11.85546875" customWidth="1"/>
    <col min="15" max="15" width="16.140625" customWidth="1"/>
    <col min="16" max="16" width="15.85546875" customWidth="1"/>
  </cols>
  <sheetData>
    <row r="1" spans="1:17" ht="20.25" thickBot="1" x14ac:dyDescent="0.35">
      <c r="A1" s="96" t="s">
        <v>15</v>
      </c>
      <c r="B1" s="132" t="s">
        <v>130</v>
      </c>
    </row>
    <row r="2" spans="1:17" ht="15.75" thickTop="1" x14ac:dyDescent="0.25"/>
    <row r="3" spans="1:17" ht="15.75" thickBot="1" x14ac:dyDescent="0.3"/>
    <row r="4" spans="1:17" ht="21" thickTop="1" thickBot="1" x14ac:dyDescent="0.35">
      <c r="B4" s="100" t="s">
        <v>17</v>
      </c>
      <c r="C4" s="185" t="s">
        <v>27</v>
      </c>
      <c r="D4" s="186"/>
      <c r="E4" s="186"/>
      <c r="F4" s="186"/>
      <c r="G4" s="186"/>
      <c r="H4" s="186"/>
      <c r="I4" s="186"/>
      <c r="J4" s="186"/>
      <c r="K4" s="186"/>
      <c r="L4" s="186"/>
      <c r="M4" s="186"/>
      <c r="N4" s="186"/>
      <c r="O4" s="186"/>
      <c r="P4" s="187"/>
    </row>
    <row r="5" spans="1:17" ht="18.75" thickTop="1" thickBot="1" x14ac:dyDescent="0.35">
      <c r="C5" s="128" t="s">
        <v>0</v>
      </c>
      <c r="D5" s="31" t="s">
        <v>32</v>
      </c>
      <c r="E5" s="11" t="s">
        <v>33</v>
      </c>
      <c r="F5" s="31" t="s">
        <v>30</v>
      </c>
      <c r="G5" s="11" t="s">
        <v>35</v>
      </c>
      <c r="H5" s="31" t="s">
        <v>31</v>
      </c>
      <c r="I5" s="11" t="s">
        <v>39</v>
      </c>
      <c r="J5" s="11" t="s">
        <v>38</v>
      </c>
      <c r="K5" s="31" t="s">
        <v>37</v>
      </c>
      <c r="L5" s="11" t="s">
        <v>34</v>
      </c>
      <c r="M5" s="11" t="s">
        <v>36</v>
      </c>
      <c r="N5" s="11" t="s">
        <v>28</v>
      </c>
      <c r="O5" s="31" t="s">
        <v>29</v>
      </c>
      <c r="P5" s="47" t="s">
        <v>67</v>
      </c>
    </row>
    <row r="6" spans="1:17" ht="15.75" thickTop="1" x14ac:dyDescent="0.25">
      <c r="C6" s="87">
        <v>2003</v>
      </c>
      <c r="D6" s="22">
        <v>4495</v>
      </c>
      <c r="E6" s="22">
        <v>1982</v>
      </c>
      <c r="F6" s="22">
        <v>5793</v>
      </c>
      <c r="G6" s="22">
        <v>17500</v>
      </c>
      <c r="H6" s="22">
        <v>5552</v>
      </c>
      <c r="I6" s="32">
        <v>11054</v>
      </c>
      <c r="J6" s="22">
        <v>19689</v>
      </c>
      <c r="K6" s="22">
        <v>22405</v>
      </c>
      <c r="L6" s="22">
        <v>9900</v>
      </c>
      <c r="M6" s="22">
        <v>9115</v>
      </c>
      <c r="N6" s="22">
        <v>3659</v>
      </c>
      <c r="O6" s="22">
        <v>30792</v>
      </c>
      <c r="P6" s="16">
        <f t="shared" ref="P6:P17" si="0">SUM(D6:O6)</f>
        <v>141936</v>
      </c>
      <c r="Q6" s="29"/>
    </row>
    <row r="7" spans="1:17" x14ac:dyDescent="0.25">
      <c r="C7" s="87" t="s">
        <v>13</v>
      </c>
      <c r="D7" s="13">
        <v>4407</v>
      </c>
      <c r="E7" s="13">
        <v>1842</v>
      </c>
      <c r="F7" s="13">
        <v>5638</v>
      </c>
      <c r="G7" s="13">
        <v>16597</v>
      </c>
      <c r="H7" s="13">
        <v>5311</v>
      </c>
      <c r="I7" s="32">
        <v>10618</v>
      </c>
      <c r="J7" s="13">
        <v>19119</v>
      </c>
      <c r="K7" s="13">
        <v>21462</v>
      </c>
      <c r="L7" s="13">
        <v>9371</v>
      </c>
      <c r="M7" s="13">
        <v>8875</v>
      </c>
      <c r="N7" s="13">
        <v>3655</v>
      </c>
      <c r="O7" s="13">
        <v>29658</v>
      </c>
      <c r="P7" s="16">
        <f t="shared" si="0"/>
        <v>136553</v>
      </c>
      <c r="Q7" s="29"/>
    </row>
    <row r="8" spans="1:17" x14ac:dyDescent="0.25">
      <c r="C8" s="87" t="s">
        <v>12</v>
      </c>
      <c r="D8" s="13">
        <v>4349</v>
      </c>
      <c r="E8" s="13">
        <v>1946</v>
      </c>
      <c r="F8" s="13">
        <v>5606</v>
      </c>
      <c r="G8" s="13">
        <v>16713</v>
      </c>
      <c r="H8" s="13">
        <v>5216</v>
      </c>
      <c r="I8" s="32">
        <v>10629</v>
      </c>
      <c r="J8" s="13">
        <v>19178</v>
      </c>
      <c r="K8" s="13">
        <v>21538</v>
      </c>
      <c r="L8" s="13">
        <v>9382</v>
      </c>
      <c r="M8" s="13">
        <v>8651</v>
      </c>
      <c r="N8" s="13">
        <v>3695</v>
      </c>
      <c r="O8" s="13">
        <v>29499</v>
      </c>
      <c r="P8" s="16">
        <f t="shared" si="0"/>
        <v>136402</v>
      </c>
      <c r="Q8" s="29"/>
    </row>
    <row r="9" spans="1:17" x14ac:dyDescent="0.25">
      <c r="C9" s="87" t="s">
        <v>11</v>
      </c>
      <c r="D9" s="13">
        <v>4346</v>
      </c>
      <c r="E9" s="13">
        <v>2026</v>
      </c>
      <c r="F9" s="13">
        <v>5923</v>
      </c>
      <c r="G9" s="13">
        <v>16344</v>
      </c>
      <c r="H9" s="13">
        <v>5258</v>
      </c>
      <c r="I9" s="32">
        <v>10491</v>
      </c>
      <c r="J9" s="13">
        <v>19138</v>
      </c>
      <c r="K9" s="13">
        <v>21069</v>
      </c>
      <c r="L9" s="13">
        <v>9404</v>
      </c>
      <c r="M9" s="13">
        <v>8713</v>
      </c>
      <c r="N9" s="13">
        <v>3607</v>
      </c>
      <c r="O9" s="13">
        <v>29053</v>
      </c>
      <c r="P9" s="16">
        <f t="shared" si="0"/>
        <v>135372</v>
      </c>
      <c r="Q9" s="29"/>
    </row>
    <row r="10" spans="1:17" x14ac:dyDescent="0.25">
      <c r="C10" s="87" t="s">
        <v>10</v>
      </c>
      <c r="D10" s="13">
        <v>4392</v>
      </c>
      <c r="E10" s="13">
        <v>1976</v>
      </c>
      <c r="F10" s="13">
        <v>5448</v>
      </c>
      <c r="G10" s="13">
        <v>16139</v>
      </c>
      <c r="H10" s="13">
        <v>5020</v>
      </c>
      <c r="I10" s="32">
        <v>10255</v>
      </c>
      <c r="J10" s="13">
        <v>19017</v>
      </c>
      <c r="K10" s="13">
        <v>21024</v>
      </c>
      <c r="L10" s="13">
        <v>8922</v>
      </c>
      <c r="M10" s="13">
        <v>8286</v>
      </c>
      <c r="N10" s="13">
        <v>3545</v>
      </c>
      <c r="O10" s="13">
        <v>28998</v>
      </c>
      <c r="P10" s="16">
        <f t="shared" si="0"/>
        <v>133022</v>
      </c>
      <c r="Q10" s="29"/>
    </row>
    <row r="11" spans="1:17" x14ac:dyDescent="0.25">
      <c r="C11" s="87" t="s">
        <v>9</v>
      </c>
      <c r="D11" s="13">
        <v>4513</v>
      </c>
      <c r="E11" s="13">
        <v>1969</v>
      </c>
      <c r="F11" s="13">
        <v>5574</v>
      </c>
      <c r="G11" s="13">
        <v>16352</v>
      </c>
      <c r="H11" s="13">
        <v>5278</v>
      </c>
      <c r="I11" s="32">
        <v>10578</v>
      </c>
      <c r="J11" s="13">
        <v>19446</v>
      </c>
      <c r="K11" s="13">
        <v>21299</v>
      </c>
      <c r="L11" s="13">
        <v>9110</v>
      </c>
      <c r="M11" s="13">
        <v>8643</v>
      </c>
      <c r="N11" s="13">
        <v>3655</v>
      </c>
      <c r="O11" s="13">
        <v>28719</v>
      </c>
      <c r="P11" s="16">
        <f t="shared" si="0"/>
        <v>135136</v>
      </c>
      <c r="Q11" s="30"/>
    </row>
    <row r="12" spans="1:17" x14ac:dyDescent="0.25">
      <c r="C12" s="87" t="s">
        <v>8</v>
      </c>
      <c r="D12" s="13">
        <v>4524</v>
      </c>
      <c r="E12" s="13">
        <v>2025</v>
      </c>
      <c r="F12" s="13">
        <v>5624</v>
      </c>
      <c r="G12" s="13">
        <v>16400</v>
      </c>
      <c r="H12" s="13">
        <v>5231</v>
      </c>
      <c r="I12" s="32">
        <v>10466</v>
      </c>
      <c r="J12" s="13">
        <v>19284</v>
      </c>
      <c r="K12" s="13">
        <v>20848</v>
      </c>
      <c r="L12" s="13">
        <v>9251</v>
      </c>
      <c r="M12" s="13">
        <v>8586</v>
      </c>
      <c r="N12" s="13">
        <v>3501</v>
      </c>
      <c r="O12" s="13">
        <v>28495</v>
      </c>
      <c r="P12" s="16">
        <f t="shared" si="0"/>
        <v>134235</v>
      </c>
      <c r="Q12" s="29"/>
    </row>
    <row r="13" spans="1:17" x14ac:dyDescent="0.25">
      <c r="C13" s="87" t="s">
        <v>7</v>
      </c>
      <c r="D13" s="13">
        <v>4616</v>
      </c>
      <c r="E13" s="13">
        <v>2116</v>
      </c>
      <c r="F13" s="13">
        <v>5588</v>
      </c>
      <c r="G13" s="13">
        <v>16730</v>
      </c>
      <c r="H13" s="13">
        <v>5331</v>
      </c>
      <c r="I13" s="32">
        <v>10690</v>
      </c>
      <c r="J13" s="13">
        <v>19503</v>
      </c>
      <c r="K13" s="13">
        <v>20974</v>
      </c>
      <c r="L13" s="13">
        <v>9269</v>
      </c>
      <c r="M13" s="13">
        <v>8768</v>
      </c>
      <c r="N13" s="13">
        <v>3750</v>
      </c>
      <c r="O13" s="13">
        <v>28723</v>
      </c>
      <c r="P13" s="16">
        <f t="shared" si="0"/>
        <v>136058</v>
      </c>
      <c r="Q13" s="29"/>
    </row>
    <row r="14" spans="1:17" x14ac:dyDescent="0.25">
      <c r="C14" s="87" t="s">
        <v>6</v>
      </c>
      <c r="D14" s="13">
        <v>4667</v>
      </c>
      <c r="E14" s="13">
        <v>2172</v>
      </c>
      <c r="F14" s="13">
        <v>5606</v>
      </c>
      <c r="G14" s="13">
        <v>16575</v>
      </c>
      <c r="H14" s="13">
        <v>5249</v>
      </c>
      <c r="I14" s="32">
        <v>10442</v>
      </c>
      <c r="J14" s="13">
        <v>19775</v>
      </c>
      <c r="K14" s="13">
        <v>21101</v>
      </c>
      <c r="L14" s="13">
        <v>9235</v>
      </c>
      <c r="M14" s="13">
        <v>8838</v>
      </c>
      <c r="N14" s="13">
        <v>3670</v>
      </c>
      <c r="O14" s="13">
        <v>28411</v>
      </c>
      <c r="P14" s="16">
        <f t="shared" si="0"/>
        <v>135741</v>
      </c>
      <c r="Q14" s="29"/>
    </row>
    <row r="15" spans="1:17" x14ac:dyDescent="0.25">
      <c r="C15" s="87" t="s">
        <v>5</v>
      </c>
      <c r="D15" s="13">
        <v>4840</v>
      </c>
      <c r="E15" s="13">
        <v>2213</v>
      </c>
      <c r="F15" s="13">
        <v>5882</v>
      </c>
      <c r="G15" s="13">
        <v>17335</v>
      </c>
      <c r="H15" s="13">
        <v>5460</v>
      </c>
      <c r="I15" s="32">
        <v>10991</v>
      </c>
      <c r="J15" s="13">
        <v>20456</v>
      </c>
      <c r="K15" s="13">
        <v>22118</v>
      </c>
      <c r="L15" s="13">
        <v>9241</v>
      </c>
      <c r="M15" s="13">
        <v>8933</v>
      </c>
      <c r="N15" s="13">
        <v>3753</v>
      </c>
      <c r="O15" s="13">
        <v>29411</v>
      </c>
      <c r="P15" s="16">
        <f t="shared" si="0"/>
        <v>140633</v>
      </c>
      <c r="Q15" s="29"/>
    </row>
    <row r="16" spans="1:17" x14ac:dyDescent="0.25">
      <c r="C16" s="87" t="s">
        <v>4</v>
      </c>
      <c r="D16" s="13">
        <v>4789</v>
      </c>
      <c r="E16" s="13">
        <v>2247</v>
      </c>
      <c r="F16" s="13">
        <v>5937</v>
      </c>
      <c r="G16" s="13">
        <v>17326</v>
      </c>
      <c r="H16" s="13">
        <v>5387</v>
      </c>
      <c r="I16" s="32">
        <v>11059</v>
      </c>
      <c r="J16" s="13">
        <v>20545</v>
      </c>
      <c r="K16" s="13">
        <v>22026</v>
      </c>
      <c r="L16" s="13">
        <v>9753</v>
      </c>
      <c r="M16" s="13">
        <v>9101</v>
      </c>
      <c r="N16" s="13">
        <v>3827</v>
      </c>
      <c r="O16" s="13">
        <v>29248</v>
      </c>
      <c r="P16" s="16">
        <f t="shared" si="0"/>
        <v>141245</v>
      </c>
      <c r="Q16" s="29"/>
    </row>
    <row r="17" spans="2:17" x14ac:dyDescent="0.25">
      <c r="C17" s="87" t="s">
        <v>3</v>
      </c>
      <c r="D17" s="13">
        <v>4617</v>
      </c>
      <c r="E17" s="13">
        <v>2136</v>
      </c>
      <c r="F17" s="13">
        <v>5783</v>
      </c>
      <c r="G17" s="13">
        <v>17026</v>
      </c>
      <c r="H17" s="13">
        <v>5325</v>
      </c>
      <c r="I17" s="32">
        <v>10923</v>
      </c>
      <c r="J17" s="13">
        <v>20823</v>
      </c>
      <c r="K17" s="13">
        <v>21617</v>
      </c>
      <c r="L17" s="13">
        <v>9623</v>
      </c>
      <c r="M17" s="22">
        <v>9087</v>
      </c>
      <c r="N17" s="13">
        <v>3532</v>
      </c>
      <c r="O17" s="13">
        <v>28731</v>
      </c>
      <c r="P17" s="16">
        <f t="shared" si="0"/>
        <v>139223</v>
      </c>
      <c r="Q17" s="29"/>
    </row>
    <row r="18" spans="2:17" x14ac:dyDescent="0.25">
      <c r="C18" s="87" t="s">
        <v>2</v>
      </c>
      <c r="D18" s="12"/>
      <c r="E18" s="12"/>
      <c r="F18" s="12"/>
      <c r="G18" s="12"/>
      <c r="H18" s="12"/>
      <c r="I18" s="32"/>
      <c r="J18" s="12"/>
      <c r="K18" s="12"/>
      <c r="L18" s="12"/>
      <c r="M18" s="12"/>
      <c r="N18" s="12"/>
      <c r="O18" s="12"/>
      <c r="P18" s="48">
        <v>147134</v>
      </c>
    </row>
    <row r="19" spans="2:17" x14ac:dyDescent="0.25">
      <c r="C19" s="87" t="s">
        <v>1</v>
      </c>
      <c r="D19" s="12"/>
      <c r="E19" s="12"/>
      <c r="F19" s="12"/>
      <c r="G19" s="12"/>
      <c r="H19" s="12"/>
      <c r="I19" s="32"/>
      <c r="J19" s="12"/>
      <c r="K19" s="12"/>
      <c r="L19" s="12"/>
      <c r="M19" s="12"/>
      <c r="N19" s="12"/>
      <c r="O19" s="12"/>
      <c r="P19" s="15"/>
    </row>
    <row r="20" spans="2:17" x14ac:dyDescent="0.25">
      <c r="C20" s="87"/>
      <c r="D20" s="12"/>
      <c r="E20" s="12"/>
      <c r="F20" s="12"/>
      <c r="G20" s="12"/>
      <c r="H20" s="12"/>
      <c r="I20" s="32"/>
      <c r="J20" s="12"/>
      <c r="K20" s="12"/>
      <c r="L20" s="12"/>
      <c r="M20" s="12"/>
      <c r="N20" s="12"/>
      <c r="O20" s="12"/>
      <c r="P20" s="14"/>
    </row>
    <row r="22" spans="2:17" x14ac:dyDescent="0.25">
      <c r="C22" s="9" t="s">
        <v>18</v>
      </c>
      <c r="D22" s="181" t="s">
        <v>40</v>
      </c>
      <c r="E22" s="181"/>
      <c r="F22" s="181"/>
      <c r="G22" s="181"/>
      <c r="H22" s="171" t="s">
        <v>66</v>
      </c>
      <c r="I22" s="171"/>
      <c r="J22" s="171"/>
      <c r="K22" s="171"/>
      <c r="L22" s="171"/>
      <c r="M22" s="171"/>
      <c r="N22" s="171"/>
      <c r="O22" s="171"/>
      <c r="P22" s="171"/>
    </row>
    <row r="25" spans="2:17" ht="51.75" customHeight="1" thickBot="1" x14ac:dyDescent="0.3">
      <c r="B25" s="125" t="s">
        <v>14</v>
      </c>
      <c r="C25" s="129" t="s">
        <v>0</v>
      </c>
      <c r="D25" s="133" t="s">
        <v>89</v>
      </c>
      <c r="E25" s="27" t="s">
        <v>90</v>
      </c>
      <c r="F25" s="89" t="s">
        <v>88</v>
      </c>
      <c r="G25" s="27" t="s">
        <v>63</v>
      </c>
      <c r="H25" s="89" t="s">
        <v>91</v>
      </c>
      <c r="I25" s="44" t="s">
        <v>93</v>
      </c>
      <c r="J25" s="126" t="s">
        <v>94</v>
      </c>
      <c r="K25" s="45" t="s">
        <v>95</v>
      </c>
      <c r="L25" s="92"/>
    </row>
    <row r="26" spans="2:17" ht="15.75" thickTop="1" x14ac:dyDescent="0.25">
      <c r="C26" s="130" t="s">
        <v>42</v>
      </c>
      <c r="D26" s="134">
        <v>9771</v>
      </c>
      <c r="E26" s="37">
        <v>8763</v>
      </c>
      <c r="F26" s="37">
        <v>18534</v>
      </c>
      <c r="G26" s="37">
        <v>20369</v>
      </c>
      <c r="H26" s="37">
        <v>1149</v>
      </c>
      <c r="I26" s="46">
        <f>SUM(D26:H26)-F26</f>
        <v>40052</v>
      </c>
      <c r="J26" s="127">
        <v>38903</v>
      </c>
      <c r="K26" s="38"/>
    </row>
    <row r="27" spans="2:17" x14ac:dyDescent="0.25">
      <c r="C27" s="130" t="s">
        <v>43</v>
      </c>
      <c r="D27" s="134">
        <v>9913</v>
      </c>
      <c r="E27" s="37">
        <v>9058</v>
      </c>
      <c r="F27" s="37">
        <v>18971</v>
      </c>
      <c r="G27" s="37">
        <v>21384</v>
      </c>
      <c r="H27" s="37">
        <v>1196</v>
      </c>
      <c r="I27" s="46">
        <f>SUM(D27:H27)-F27</f>
        <v>41551</v>
      </c>
      <c r="J27" s="127">
        <v>40355</v>
      </c>
      <c r="K27" s="38">
        <v>33495</v>
      </c>
      <c r="L27" s="90"/>
    </row>
    <row r="28" spans="2:17" x14ac:dyDescent="0.25">
      <c r="C28" s="130" t="s">
        <v>44</v>
      </c>
      <c r="D28" s="134">
        <v>10151</v>
      </c>
      <c r="E28" s="37">
        <v>8928</v>
      </c>
      <c r="F28" s="37">
        <v>19079</v>
      </c>
      <c r="G28" s="37">
        <v>22510</v>
      </c>
      <c r="H28" s="37">
        <v>1256</v>
      </c>
      <c r="I28" s="46">
        <f t="shared" ref="I28:I41" si="1">SUM(D28:H28)-F28</f>
        <v>42845</v>
      </c>
      <c r="J28" s="127">
        <v>41589</v>
      </c>
      <c r="K28" s="38">
        <v>34455</v>
      </c>
      <c r="L28" s="90"/>
    </row>
    <row r="29" spans="2:17" x14ac:dyDescent="0.25">
      <c r="C29" s="130" t="s">
        <v>41</v>
      </c>
      <c r="D29" s="134">
        <v>10381</v>
      </c>
      <c r="E29" s="37">
        <v>9117</v>
      </c>
      <c r="F29" s="37">
        <v>19498</v>
      </c>
      <c r="G29" s="37">
        <v>22949</v>
      </c>
      <c r="H29" s="37">
        <v>1297</v>
      </c>
      <c r="I29" s="46">
        <f t="shared" si="1"/>
        <v>43744</v>
      </c>
      <c r="J29" s="127">
        <v>42447</v>
      </c>
      <c r="K29" s="38">
        <v>35395</v>
      </c>
      <c r="L29" s="90"/>
    </row>
    <row r="30" spans="2:17" x14ac:dyDescent="0.25">
      <c r="C30" s="130" t="s">
        <v>13</v>
      </c>
      <c r="D30" s="134">
        <v>10512</v>
      </c>
      <c r="E30" s="37">
        <v>9122</v>
      </c>
      <c r="F30" s="37">
        <v>19634</v>
      </c>
      <c r="G30" s="37">
        <v>23477</v>
      </c>
      <c r="H30" s="37">
        <v>1281</v>
      </c>
      <c r="I30" s="46">
        <f t="shared" si="1"/>
        <v>44392</v>
      </c>
      <c r="J30" s="127">
        <v>43111</v>
      </c>
      <c r="K30" s="38">
        <v>36390</v>
      </c>
      <c r="L30" s="90"/>
    </row>
    <row r="31" spans="2:17" x14ac:dyDescent="0.25">
      <c r="C31" s="130" t="s">
        <v>12</v>
      </c>
      <c r="D31" s="134">
        <v>10796</v>
      </c>
      <c r="E31" s="37">
        <v>8374</v>
      </c>
      <c r="F31" s="37">
        <v>19170</v>
      </c>
      <c r="G31" s="37">
        <v>25016</v>
      </c>
      <c r="H31" s="37">
        <v>1380</v>
      </c>
      <c r="I31" s="46">
        <f t="shared" si="1"/>
        <v>45566</v>
      </c>
      <c r="J31" s="127">
        <v>44186</v>
      </c>
      <c r="K31" s="38">
        <v>37250</v>
      </c>
      <c r="L31" s="90"/>
    </row>
    <row r="32" spans="2:17" x14ac:dyDescent="0.25">
      <c r="C32" s="130" t="s">
        <v>11</v>
      </c>
      <c r="D32" s="134">
        <v>11155</v>
      </c>
      <c r="E32" s="37">
        <v>8619</v>
      </c>
      <c r="F32" s="37">
        <v>19774</v>
      </c>
      <c r="G32" s="37">
        <v>25914</v>
      </c>
      <c r="H32" s="37">
        <v>1364</v>
      </c>
      <c r="I32" s="46">
        <f t="shared" si="1"/>
        <v>47052</v>
      </c>
      <c r="J32" s="127">
        <v>45688</v>
      </c>
      <c r="K32" s="38">
        <v>38130</v>
      </c>
      <c r="L32" s="90"/>
    </row>
    <row r="33" spans="3:13" x14ac:dyDescent="0.25">
      <c r="C33" s="130" t="s">
        <v>10</v>
      </c>
      <c r="D33" s="134">
        <v>11163</v>
      </c>
      <c r="E33" s="37">
        <v>8434</v>
      </c>
      <c r="F33" s="37">
        <v>19597</v>
      </c>
      <c r="G33" s="37">
        <v>26166</v>
      </c>
      <c r="H33" s="37">
        <v>1370</v>
      </c>
      <c r="I33" s="46">
        <f t="shared" si="1"/>
        <v>47133</v>
      </c>
      <c r="J33" s="127">
        <v>45763</v>
      </c>
      <c r="K33" s="38">
        <v>40455</v>
      </c>
      <c r="L33" s="90"/>
    </row>
    <row r="34" spans="3:13" x14ac:dyDescent="0.25">
      <c r="C34" s="130" t="s">
        <v>9</v>
      </c>
      <c r="D34" s="134">
        <v>11456</v>
      </c>
      <c r="E34" s="37">
        <v>8980</v>
      </c>
      <c r="F34" s="37">
        <v>20436</v>
      </c>
      <c r="G34" s="37">
        <v>26766</v>
      </c>
      <c r="H34" s="37">
        <v>1398</v>
      </c>
      <c r="I34" s="46">
        <f t="shared" si="1"/>
        <v>48600</v>
      </c>
      <c r="J34" s="127">
        <v>47202</v>
      </c>
      <c r="K34" s="38">
        <v>41585</v>
      </c>
      <c r="L34" s="90"/>
    </row>
    <row r="35" spans="3:13" x14ac:dyDescent="0.25">
      <c r="C35" s="130" t="s">
        <v>8</v>
      </c>
      <c r="D35" s="134">
        <v>11841</v>
      </c>
      <c r="E35" s="37">
        <v>8972</v>
      </c>
      <c r="F35" s="37">
        <v>20813</v>
      </c>
      <c r="G35" s="37">
        <v>27499</v>
      </c>
      <c r="H35" s="37">
        <v>1424</v>
      </c>
      <c r="I35" s="46">
        <f t="shared" si="1"/>
        <v>49736</v>
      </c>
      <c r="J35" s="127">
        <v>48312</v>
      </c>
      <c r="K35" s="38">
        <v>42575</v>
      </c>
      <c r="L35" s="90"/>
    </row>
    <row r="36" spans="3:13" x14ac:dyDescent="0.25">
      <c r="C36" s="130" t="s">
        <v>7</v>
      </c>
      <c r="D36" s="134">
        <v>12133</v>
      </c>
      <c r="E36" s="37">
        <v>8715</v>
      </c>
      <c r="F36" s="37">
        <v>20848</v>
      </c>
      <c r="G36" s="37">
        <v>28394</v>
      </c>
      <c r="H36" s="37">
        <v>1484</v>
      </c>
      <c r="I36" s="46">
        <f t="shared" si="1"/>
        <v>50726</v>
      </c>
      <c r="J36" s="127">
        <v>49242</v>
      </c>
      <c r="K36" s="38">
        <v>43865</v>
      </c>
      <c r="L36" s="90"/>
    </row>
    <row r="37" spans="3:13" x14ac:dyDescent="0.25">
      <c r="C37" s="130" t="s">
        <v>6</v>
      </c>
      <c r="D37" s="134">
        <v>12222</v>
      </c>
      <c r="E37" s="37">
        <v>11079</v>
      </c>
      <c r="F37" s="37">
        <v>23301</v>
      </c>
      <c r="G37" s="37">
        <v>28994</v>
      </c>
      <c r="H37" s="37">
        <v>1500</v>
      </c>
      <c r="I37" s="46">
        <f t="shared" si="1"/>
        <v>53795</v>
      </c>
      <c r="J37" s="127">
        <v>52295</v>
      </c>
      <c r="K37" s="38">
        <v>47550</v>
      </c>
      <c r="L37" s="90"/>
    </row>
    <row r="38" spans="3:13" x14ac:dyDescent="0.25">
      <c r="C38" s="130" t="s">
        <v>5</v>
      </c>
      <c r="D38" s="134">
        <v>12892</v>
      </c>
      <c r="E38" s="37">
        <v>11243</v>
      </c>
      <c r="F38" s="37">
        <v>24135</v>
      </c>
      <c r="G38" s="37">
        <v>30376</v>
      </c>
      <c r="H38" s="37">
        <v>1556</v>
      </c>
      <c r="I38" s="46">
        <f t="shared" si="1"/>
        <v>56067</v>
      </c>
      <c r="J38" s="127">
        <v>54511</v>
      </c>
      <c r="K38" s="38">
        <v>49170</v>
      </c>
      <c r="L38" s="90"/>
    </row>
    <row r="39" spans="3:13" x14ac:dyDescent="0.25">
      <c r="C39" s="130" t="s">
        <v>4</v>
      </c>
      <c r="D39" s="134">
        <v>13192</v>
      </c>
      <c r="E39" s="37">
        <v>11306</v>
      </c>
      <c r="F39" s="37">
        <v>24498</v>
      </c>
      <c r="G39" s="37">
        <v>31183</v>
      </c>
      <c r="H39" s="37">
        <v>1603</v>
      </c>
      <c r="I39" s="46">
        <f t="shared" si="1"/>
        <v>57284</v>
      </c>
      <c r="J39" s="127">
        <v>55681</v>
      </c>
      <c r="K39" s="38">
        <v>50565</v>
      </c>
      <c r="L39" s="90"/>
    </row>
    <row r="40" spans="3:13" x14ac:dyDescent="0.25">
      <c r="C40" s="130" t="s">
        <v>3</v>
      </c>
      <c r="D40" s="134">
        <v>13888</v>
      </c>
      <c r="E40" s="37">
        <v>11723</v>
      </c>
      <c r="F40" s="37">
        <v>25611</v>
      </c>
      <c r="G40" s="37">
        <v>32151</v>
      </c>
      <c r="H40" s="37">
        <v>1645</v>
      </c>
      <c r="I40" s="46">
        <f t="shared" si="1"/>
        <v>59407</v>
      </c>
      <c r="J40" s="127">
        <v>57762</v>
      </c>
      <c r="K40" s="38">
        <v>51595</v>
      </c>
      <c r="L40" s="90"/>
    </row>
    <row r="41" spans="3:13" x14ac:dyDescent="0.25">
      <c r="C41" s="130" t="s">
        <v>2</v>
      </c>
      <c r="D41" s="134">
        <v>13951</v>
      </c>
      <c r="E41" s="37">
        <v>12307</v>
      </c>
      <c r="F41" s="37">
        <v>26258</v>
      </c>
      <c r="G41" s="37">
        <v>32600</v>
      </c>
      <c r="H41" s="37">
        <v>1682</v>
      </c>
      <c r="I41" s="46">
        <f t="shared" si="1"/>
        <v>60540</v>
      </c>
      <c r="J41" s="127">
        <v>58858</v>
      </c>
      <c r="K41" s="38">
        <v>52985</v>
      </c>
      <c r="L41" s="90"/>
    </row>
    <row r="42" spans="3:13" x14ac:dyDescent="0.25">
      <c r="C42" s="130" t="s">
        <v>1</v>
      </c>
      <c r="D42" s="134"/>
      <c r="E42" s="37"/>
      <c r="F42" s="37"/>
      <c r="G42" s="37"/>
      <c r="H42" s="37"/>
      <c r="I42" s="46"/>
      <c r="J42" s="127"/>
      <c r="K42" s="38"/>
      <c r="L42" s="8"/>
    </row>
    <row r="43" spans="3:13" x14ac:dyDescent="0.25">
      <c r="C43" s="130"/>
      <c r="D43" s="25"/>
      <c r="E43" s="25"/>
      <c r="F43" s="25"/>
      <c r="G43" s="25"/>
      <c r="H43" s="37"/>
      <c r="I43" s="14"/>
      <c r="J43" s="46"/>
      <c r="K43" s="38"/>
    </row>
    <row r="44" spans="3:13" x14ac:dyDescent="0.25">
      <c r="C44" s="14"/>
      <c r="D44" s="14"/>
      <c r="E44" s="14"/>
      <c r="F44" s="14"/>
      <c r="G44" s="14"/>
      <c r="H44" s="14"/>
      <c r="I44" s="14"/>
      <c r="J44" s="14"/>
      <c r="K44" s="95"/>
    </row>
    <row r="45" spans="3:13" x14ac:dyDescent="0.25">
      <c r="C45" s="94" t="s">
        <v>19</v>
      </c>
      <c r="D45" s="188" t="s">
        <v>92</v>
      </c>
      <c r="E45" s="188"/>
      <c r="F45" s="188"/>
      <c r="G45" s="188"/>
      <c r="H45" s="188"/>
      <c r="I45" s="14"/>
      <c r="J45" s="14"/>
      <c r="K45" s="95"/>
    </row>
    <row r="46" spans="3:13" x14ac:dyDescent="0.25">
      <c r="C46" s="14"/>
      <c r="D46" s="188" t="s">
        <v>97</v>
      </c>
      <c r="E46" s="188"/>
      <c r="F46" s="188"/>
      <c r="G46" s="188"/>
      <c r="H46" s="14"/>
      <c r="I46" s="14"/>
      <c r="J46" s="14"/>
      <c r="K46" s="95"/>
    </row>
    <row r="47" spans="3:13" ht="32.25" customHeight="1" x14ac:dyDescent="0.25">
      <c r="C47" s="131"/>
      <c r="D47" s="189" t="s">
        <v>96</v>
      </c>
      <c r="E47" s="190"/>
      <c r="F47" s="190"/>
      <c r="G47" s="190"/>
      <c r="H47" s="190"/>
      <c r="I47" s="190"/>
      <c r="J47" s="190"/>
      <c r="K47" s="191"/>
      <c r="L47" s="88"/>
      <c r="M47" s="88"/>
    </row>
    <row r="50" spans="4:11" x14ac:dyDescent="0.25">
      <c r="D50" s="184" t="s">
        <v>133</v>
      </c>
      <c r="E50" s="184"/>
      <c r="F50" s="184"/>
      <c r="G50" s="184"/>
      <c r="H50" s="184"/>
      <c r="I50" s="184"/>
      <c r="J50" s="184"/>
      <c r="K50" s="184"/>
    </row>
    <row r="51" spans="4:11" x14ac:dyDescent="0.25">
      <c r="D51" s="184"/>
      <c r="E51" s="184"/>
      <c r="F51" s="184"/>
      <c r="G51" s="184"/>
      <c r="H51" s="184"/>
      <c r="I51" s="184"/>
      <c r="J51" s="184"/>
      <c r="K51" s="184"/>
    </row>
    <row r="52" spans="4:11" ht="15.75" customHeight="1" x14ac:dyDescent="0.25">
      <c r="D52" s="184"/>
      <c r="E52" s="184"/>
      <c r="F52" s="184"/>
      <c r="G52" s="184"/>
      <c r="H52" s="184"/>
      <c r="I52" s="184"/>
      <c r="J52" s="184"/>
      <c r="K52" s="184"/>
    </row>
    <row r="53" spans="4:11" x14ac:dyDescent="0.25">
      <c r="D53" s="184" t="s">
        <v>134</v>
      </c>
      <c r="E53" s="184"/>
      <c r="F53" s="184"/>
      <c r="G53" s="184"/>
      <c r="H53" s="184"/>
      <c r="I53" s="184"/>
      <c r="J53" s="184"/>
      <c r="K53" s="184"/>
    </row>
    <row r="54" spans="4:11" ht="18" customHeight="1" x14ac:dyDescent="0.25">
      <c r="D54" s="184"/>
      <c r="E54" s="184"/>
      <c r="F54" s="184"/>
      <c r="G54" s="184"/>
      <c r="H54" s="184"/>
      <c r="I54" s="184"/>
      <c r="J54" s="184"/>
      <c r="K54" s="184"/>
    </row>
  </sheetData>
  <mergeCells count="8">
    <mergeCell ref="D22:G22"/>
    <mergeCell ref="D50:K52"/>
    <mergeCell ref="D53:K54"/>
    <mergeCell ref="C4:P4"/>
    <mergeCell ref="D45:H45"/>
    <mergeCell ref="H22:P22"/>
    <mergeCell ref="D46:G46"/>
    <mergeCell ref="D47:K47"/>
  </mergeCells>
  <hyperlinks>
    <hyperlink ref="D22" r:id="rId1" display="Eurostat, Death by NUTS2 Region"/>
    <hyperlink ref="D22:G22" r:id="rId2" display="Eurostat, Death by NUTS2 Region (Accessed 2016-09-15)"/>
    <hyperlink ref="H22:P22" r:id="rId3" display=" ①2015 death total is provisional. Statistics Netherlands, Deaths; underlying cause of death (shortlist), sex, age (Accessed 2016-09-16)"/>
    <hyperlink ref="A1" location="Contents!A1" display="Contents"/>
    <hyperlink ref="D47:K47" r:id="rId4" display="*** Statistics Netherlands,Health, lifestyle, health care use and supply, causes of death; key figures: Physicians Employed in Care (Accessed 2017-07-31)"/>
    <hyperlink ref="D46:G46" r:id="rId5" display="** Eurostat, Physicians by Age and Sex (Accessed 2017-08-01)"/>
    <hyperlink ref="D45:H45" r:id="rId6" display="*Eurostat, Physicians by Medical Speciality (Accessed 2017-08-01)"/>
  </hyperlinks>
  <pageMargins left="0.7" right="0.7" top="0.75" bottom="0.75" header="0.3" footer="0.3"/>
  <pageSetup paperSize="9" orientation="portrait" horizontalDpi="0" verticalDpi="0"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33</vt:i4>
      </vt:variant>
    </vt:vector>
  </HeadingPairs>
  <TitlesOfParts>
    <vt:vector size="37" baseType="lpstr">
      <vt:lpstr>Contents</vt:lpstr>
      <vt:lpstr>Tables</vt:lpstr>
      <vt:lpstr>Charts</vt:lpstr>
      <vt:lpstr>Sources</vt:lpstr>
      <vt:lpstr>Chart_Euthanasia_Assist_Suicide_Death_Total</vt:lpstr>
      <vt:lpstr>Chart_Euthanasia_Assist_Suicide_Mortality_All_Causes</vt:lpstr>
      <vt:lpstr>Chart_Euthanasia_Assist_Suicide_PerCent_Deaths_Per_100000_Pop</vt:lpstr>
      <vt:lpstr>Chart_Frequency</vt:lpstr>
      <vt:lpstr>Chart_PerCent_GP_and_Other_Physicians_Involved</vt:lpstr>
      <vt:lpstr>Chart_Physicians_Involved_Total_and_Practice_Type</vt:lpstr>
      <vt:lpstr>Chart_Review</vt:lpstr>
      <vt:lpstr>Heading_Charts_Euthanasia_Assisted_Suicide</vt:lpstr>
      <vt:lpstr>Heading_Charts_Frequency</vt:lpstr>
      <vt:lpstr>Heading_Charts_Physicians_Involved</vt:lpstr>
      <vt:lpstr>Heading_Charts_Review</vt:lpstr>
      <vt:lpstr>Table_All_Deaths</vt:lpstr>
      <vt:lpstr>Table_Annual_Average_Caseload</vt:lpstr>
      <vt:lpstr>Table_Assisted_Suicide_Deaths</vt:lpstr>
      <vt:lpstr>Table_Combined_Euthanasia_Assist_Suicide</vt:lpstr>
      <vt:lpstr>Table_Euthanasia_Assisted_Suicide_as_PerCent_All_Deaths</vt:lpstr>
      <vt:lpstr>Table_Euthanasia_Assisted_Suicide_per_100_000_Population</vt:lpstr>
      <vt:lpstr>Table_Euthanasia_Deaths</vt:lpstr>
      <vt:lpstr>Table_Frequency</vt:lpstr>
      <vt:lpstr>Table_Percentage_of_All_Physicians</vt:lpstr>
      <vt:lpstr>Table_Percentage_of_GPs</vt:lpstr>
      <vt:lpstr>Table_Physicians_Involved</vt:lpstr>
      <vt:lpstr>Table_Physicians_Involved_Geriatrician_or_Nursing_Home_Physician</vt:lpstr>
      <vt:lpstr>Table_Physicians_Involved_GP</vt:lpstr>
      <vt:lpstr>Table_Physicians_Involved_Hospital_Specialist</vt:lpstr>
      <vt:lpstr>Table_Physicians_Involved_Other_Physician</vt:lpstr>
      <vt:lpstr>Table_Physicians_Involved_Registrar</vt:lpstr>
      <vt:lpstr>Table_Physicians_Involved_Specialist_Trainee</vt:lpstr>
      <vt:lpstr>Table_Review</vt:lpstr>
      <vt:lpstr>Table_Sources_Mortality</vt:lpstr>
      <vt:lpstr>Table_Sources_Physicians</vt:lpstr>
      <vt:lpstr>Table_Total_Euthanasia_Assisted_Suicide</vt:lpstr>
      <vt:lpstr>Table_Total_Physicians_Involved</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Project</dc:creator>
  <cp:lastModifiedBy>Project</cp:lastModifiedBy>
  <dcterms:created xsi:type="dcterms:W3CDTF">2016-08-24T18:05:06Z</dcterms:created>
  <dcterms:modified xsi:type="dcterms:W3CDTF">2017-08-29T20:18:45Z</dcterms:modified>
</cp:coreProperties>
</file>