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roject\My Documents\Archive-Research\Statistics\Euthanasia\Oregon\"/>
    </mc:Choice>
  </mc:AlternateContent>
  <bookViews>
    <workbookView xWindow="0" yWindow="0" windowWidth="14370" windowHeight="3930" activeTab="1"/>
  </bookViews>
  <sheets>
    <sheet name="Contents" sheetId="2" r:id="rId1"/>
    <sheet name="Tables" sheetId="1" r:id="rId2"/>
    <sheet name="Charts" sheetId="4" r:id="rId3"/>
    <sheet name="Sources" sheetId="3" r:id="rId4"/>
  </sheets>
  <definedNames>
    <definedName name="Chart_Assisted_Suicide_Deaths_as_PerCent_Prescriptions">Charts!$P$2:$AA$2</definedName>
    <definedName name="Chart_Assisted_Suicide_Deaths_Prescriptions">Charts!$C$2:$N$2</definedName>
    <definedName name="Chart_Assisted_Suicide_Mortality_All_Causes">Charts!$AP$2:$BA$2</definedName>
    <definedName name="Chart_Assisted_Suicides_and_Prescriptions">Charts!$C$2:$N$2</definedName>
    <definedName name="Chart_Frequency">Charts!$C$84:$N$84</definedName>
    <definedName name="Chart_Physicians">Charts!$C$42:$N$42</definedName>
    <definedName name="Chart_Prescription_and_Assisted_Suicide_Rates">Charts!$AC$2:$AN$2</definedName>
    <definedName name="Chart_Review">Charts!$C$124:$N$124</definedName>
    <definedName name="Heading_Chart_Assisted_Suicide">Charts!$A$3</definedName>
    <definedName name="Heading_Chart_Frequency">Charts!$A$85</definedName>
    <definedName name="Heading_Chart_Physicians_Involved">Charts!$A$43</definedName>
    <definedName name="Heading_Chart_Time_Available_for_Review">Charts!$A$125</definedName>
    <definedName name="Table_Assisted_Suicide">Tables!$F$3</definedName>
    <definedName name="Table_Assisted_Suicide_as_PerCent_All_Deaths">Tables!$S$4</definedName>
    <definedName name="Table_Assisted_Suicide_Deaths">Tables!$G$4</definedName>
    <definedName name="Table_Assisted_Suicide_per_100_000_Population">Tables!$R$4</definedName>
    <definedName name="Table_Assisted_Suicide_Prescriptions">Tables!$O$4</definedName>
    <definedName name="Table_Average_Annual_Caseload">Tables!$V$4</definedName>
    <definedName name="Table_Deaths_as_Percentage_of_Prescriptions">Tables!$P$4</definedName>
    <definedName name="Table_Frequency_Deaths">Tables!$Y$3</definedName>
    <definedName name="Table_Frequency_Prescriptions">Tables!$W$3</definedName>
    <definedName name="Table_Percentage_of_All_Physicians">Tables!$U$4</definedName>
    <definedName name="Table_Physicians_Involved">Tables!$T$2</definedName>
    <definedName name="Table_Prescribing_Physicians">Tables!$T$4</definedName>
    <definedName name="Table_Prescriptions_per_100_000_Population">Tables!$Q$4</definedName>
    <definedName name="Table_Review">Tables!$AA$2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3" i="1" l="1"/>
  <c r="AA22" i="1"/>
  <c r="AA21" i="1"/>
  <c r="AA20" i="1"/>
  <c r="AA19" i="1"/>
  <c r="AA18" i="1"/>
  <c r="AA17" i="1"/>
  <c r="AA16" i="1"/>
  <c r="AA15" i="1"/>
  <c r="AA14" i="1"/>
  <c r="AA13" i="1"/>
  <c r="AA12" i="1"/>
  <c r="AA11" i="1"/>
  <c r="U23" i="1" l="1"/>
  <c r="V23" i="1"/>
  <c r="AA10" i="1" l="1"/>
  <c r="AA9" i="1"/>
  <c r="AA8" i="1"/>
  <c r="AA7" i="1"/>
  <c r="AA6" i="1"/>
  <c r="Z23" i="1"/>
  <c r="Z22" i="1"/>
  <c r="Z21" i="1"/>
  <c r="Z20" i="1"/>
  <c r="Z19" i="1"/>
  <c r="Z18" i="1"/>
  <c r="Z17" i="1"/>
  <c r="Z16" i="1"/>
  <c r="Z15" i="1"/>
  <c r="Z14" i="1"/>
  <c r="Z13" i="1"/>
  <c r="Z12" i="1"/>
  <c r="Z11" i="1"/>
  <c r="Z10" i="1"/>
  <c r="Z9" i="1"/>
  <c r="Z8" i="1"/>
  <c r="Z7" i="1"/>
  <c r="Z6" i="1"/>
  <c r="Y23" i="1"/>
  <c r="Y22" i="1"/>
  <c r="Y21" i="1"/>
  <c r="Y20" i="1"/>
  <c r="Y19" i="1"/>
  <c r="Y18" i="1"/>
  <c r="Y17" i="1"/>
  <c r="Y16" i="1"/>
  <c r="Y15" i="1"/>
  <c r="Y14" i="1"/>
  <c r="Y13" i="1"/>
  <c r="Y12" i="1"/>
  <c r="Y11" i="1"/>
  <c r="Y10" i="1"/>
  <c r="Y9" i="1"/>
  <c r="Y8" i="1"/>
  <c r="Y7" i="1"/>
  <c r="Y6" i="1"/>
  <c r="AA5" i="1"/>
  <c r="Z5" i="1"/>
  <c r="Y5" i="1"/>
  <c r="S23" i="1"/>
  <c r="S22" i="1"/>
  <c r="S21" i="1"/>
  <c r="S20" i="1"/>
  <c r="S19" i="1"/>
  <c r="S18" i="1"/>
  <c r="S17" i="1"/>
  <c r="S16" i="1"/>
  <c r="S15" i="1"/>
  <c r="S14" i="1"/>
  <c r="S13" i="1"/>
  <c r="S12" i="1"/>
  <c r="S11" i="1"/>
  <c r="S10" i="1"/>
  <c r="S9" i="1"/>
  <c r="S8" i="1"/>
  <c r="S7" i="1"/>
  <c r="S6" i="1"/>
  <c r="S5" i="1"/>
  <c r="R23" i="1"/>
  <c r="R22" i="1"/>
  <c r="R21" i="1"/>
  <c r="R20" i="1"/>
  <c r="R19" i="1"/>
  <c r="R18" i="1"/>
  <c r="R17" i="1"/>
  <c r="R16" i="1"/>
  <c r="R15" i="1"/>
  <c r="R14" i="1"/>
  <c r="R13" i="1"/>
  <c r="R12" i="1"/>
  <c r="R11" i="1"/>
  <c r="R10" i="1"/>
  <c r="R9" i="1"/>
  <c r="R8" i="1"/>
  <c r="R7" i="1"/>
  <c r="R6" i="1"/>
  <c r="R5" i="1"/>
  <c r="P23" i="1"/>
  <c r="P22" i="1"/>
  <c r="P21" i="1"/>
  <c r="P20" i="1"/>
  <c r="P19" i="1"/>
  <c r="P18" i="1"/>
  <c r="P17" i="1"/>
  <c r="P16" i="1"/>
  <c r="P15" i="1"/>
  <c r="P14" i="1"/>
  <c r="P13" i="1"/>
  <c r="P12" i="1"/>
  <c r="P11" i="1"/>
  <c r="P10" i="1"/>
  <c r="P9" i="1"/>
  <c r="P8" i="1"/>
  <c r="P7" i="1"/>
  <c r="P6" i="1"/>
  <c r="P5" i="1"/>
  <c r="F14" i="1"/>
  <c r="F13" i="1"/>
  <c r="F12" i="1"/>
  <c r="F11" i="1"/>
  <c r="F10" i="1"/>
  <c r="F9" i="1"/>
  <c r="F8" i="1"/>
  <c r="F7" i="1"/>
  <c r="F6" i="1"/>
  <c r="F5" i="1"/>
  <c r="N7" i="1"/>
  <c r="N6" i="1"/>
  <c r="N5" i="1"/>
  <c r="N20" i="1"/>
  <c r="N19" i="1"/>
  <c r="N18" i="1"/>
  <c r="N17" i="1"/>
  <c r="N16" i="1"/>
  <c r="N15" i="1"/>
  <c r="N14" i="1"/>
  <c r="N13" i="1"/>
  <c r="N12" i="1"/>
  <c r="N11" i="1"/>
  <c r="N10" i="1"/>
  <c r="N9" i="1"/>
  <c r="N8" i="1"/>
  <c r="N23" i="1"/>
  <c r="N22" i="1"/>
  <c r="N21" i="1"/>
  <c r="F23" i="1"/>
  <c r="F22" i="1"/>
  <c r="F21" i="1"/>
  <c r="F20" i="1"/>
  <c r="F19" i="1"/>
  <c r="F18" i="1"/>
  <c r="F17" i="1"/>
  <c r="F16" i="1"/>
  <c r="F15" i="1"/>
  <c r="Q23" i="1" l="1"/>
  <c r="E23" i="1"/>
  <c r="W23" i="1"/>
  <c r="X23" i="1"/>
  <c r="X22" i="1" l="1"/>
  <c r="X21" i="1"/>
  <c r="X20" i="1"/>
  <c r="X19" i="1"/>
  <c r="X18" i="1"/>
  <c r="X17" i="1"/>
  <c r="X16" i="1"/>
  <c r="X15" i="1"/>
  <c r="X14" i="1"/>
  <c r="X13" i="1"/>
  <c r="X12" i="1"/>
  <c r="X11" i="1"/>
  <c r="X10" i="1"/>
  <c r="X9" i="1"/>
  <c r="X8" i="1"/>
  <c r="X7" i="1"/>
  <c r="X6" i="1"/>
  <c r="W22" i="1"/>
  <c r="W21" i="1"/>
  <c r="W20" i="1"/>
  <c r="W19" i="1"/>
  <c r="W18" i="1"/>
  <c r="W17" i="1"/>
  <c r="W16" i="1"/>
  <c r="W15" i="1"/>
  <c r="W14" i="1"/>
  <c r="W13" i="1"/>
  <c r="W12" i="1"/>
  <c r="W11" i="1"/>
  <c r="W10" i="1"/>
  <c r="W9" i="1"/>
  <c r="W8" i="1"/>
  <c r="W7" i="1"/>
  <c r="W6" i="1"/>
  <c r="X5" i="1"/>
  <c r="W5" i="1"/>
  <c r="V22" i="1"/>
  <c r="V21" i="1"/>
  <c r="V20" i="1"/>
  <c r="V19" i="1"/>
  <c r="V18" i="1"/>
  <c r="V17" i="1"/>
  <c r="V16" i="1"/>
  <c r="V15" i="1"/>
  <c r="V14" i="1"/>
  <c r="V13" i="1"/>
  <c r="V12" i="1"/>
  <c r="V11" i="1"/>
  <c r="V10" i="1"/>
  <c r="V9" i="1"/>
  <c r="V8" i="1"/>
  <c r="V7" i="1"/>
  <c r="E22" i="1" l="1"/>
  <c r="E21" i="1"/>
  <c r="E20" i="1"/>
  <c r="E19" i="1"/>
  <c r="E18" i="1"/>
  <c r="E17" i="1"/>
  <c r="E16" i="1"/>
  <c r="E15" i="1"/>
  <c r="E14" i="1"/>
  <c r="E13" i="1"/>
  <c r="E12" i="1"/>
  <c r="E11" i="1"/>
  <c r="E10" i="1"/>
  <c r="E9" i="1"/>
  <c r="E8" i="1"/>
  <c r="E7" i="1"/>
  <c r="E6" i="1"/>
  <c r="E5" i="1"/>
  <c r="Q22" i="1"/>
  <c r="Q21" i="1"/>
  <c r="Q20" i="1"/>
  <c r="Q19" i="1"/>
  <c r="Q18" i="1"/>
  <c r="Q17" i="1"/>
  <c r="Q16" i="1"/>
  <c r="Q15" i="1"/>
  <c r="Q14" i="1"/>
  <c r="Q13" i="1"/>
  <c r="Q12" i="1"/>
  <c r="Q11" i="1"/>
  <c r="Q10" i="1"/>
  <c r="Q9" i="1"/>
  <c r="Q8" i="1"/>
  <c r="Q7" i="1"/>
  <c r="Q6" i="1"/>
  <c r="Q5" i="1"/>
  <c r="G22" i="3"/>
  <c r="G21" i="3"/>
  <c r="U22" i="1" s="1"/>
  <c r="G20" i="3"/>
  <c r="U21" i="1" s="1"/>
  <c r="G19" i="3"/>
  <c r="U20" i="1" s="1"/>
  <c r="G18" i="3"/>
  <c r="U19" i="1" s="1"/>
  <c r="G17" i="3"/>
  <c r="U18" i="1" s="1"/>
  <c r="G16" i="3"/>
  <c r="U17" i="1" s="1"/>
  <c r="G15" i="3"/>
  <c r="U16" i="1" s="1"/>
  <c r="G14" i="3"/>
  <c r="U15" i="1" s="1"/>
  <c r="G13" i="3"/>
  <c r="U14" i="1" s="1"/>
  <c r="G12" i="3"/>
  <c r="U13" i="1" s="1"/>
  <c r="G11" i="3"/>
  <c r="U12" i="1" s="1"/>
  <c r="G10" i="3"/>
  <c r="U11" i="1" s="1"/>
  <c r="G9" i="3"/>
  <c r="U10" i="1" s="1"/>
  <c r="G8" i="3"/>
  <c r="U9" i="1" s="1"/>
</calcChain>
</file>

<file path=xl/sharedStrings.xml><?xml version="1.0" encoding="utf-8"?>
<sst xmlns="http://schemas.openxmlformats.org/spreadsheetml/2006/main" count="176" uniqueCount="112">
  <si>
    <t>Year</t>
  </si>
  <si>
    <t>2016</t>
  </si>
  <si>
    <t>2015</t>
  </si>
  <si>
    <t>2014</t>
  </si>
  <si>
    <t>2013</t>
  </si>
  <si>
    <t>2012</t>
  </si>
  <si>
    <t>2011</t>
  </si>
  <si>
    <t>2010</t>
  </si>
  <si>
    <t>2009</t>
  </si>
  <si>
    <t>2008</t>
  </si>
  <si>
    <t>2007</t>
  </si>
  <si>
    <t>2006</t>
  </si>
  <si>
    <t>2005</t>
  </si>
  <si>
    <t>2004</t>
  </si>
  <si>
    <t>Physicians</t>
  </si>
  <si>
    <t>Contents</t>
  </si>
  <si>
    <t>Physicians Involved</t>
  </si>
  <si>
    <t>Mortality per 100,000 Population</t>
  </si>
  <si>
    <t>Total</t>
  </si>
  <si>
    <t>Sources:</t>
  </si>
  <si>
    <t>All Deaths</t>
  </si>
  <si>
    <t>This work is licensed under a Creative Commons Attribution-NonCommercial 4.0 International License.</t>
  </si>
  <si>
    <t>Table</t>
  </si>
  <si>
    <t>Death Statistics</t>
  </si>
  <si>
    <t>Chart</t>
  </si>
  <si>
    <t>2003</t>
  </si>
  <si>
    <t>2000</t>
  </si>
  <si>
    <t>2001</t>
  </si>
  <si>
    <t>2002</t>
  </si>
  <si>
    <t>NR</t>
  </si>
  <si>
    <r>
      <t>Population</t>
    </r>
    <r>
      <rPr>
        <b/>
        <sz val="11"/>
        <color theme="3"/>
        <rFont val="Calibri"/>
        <family val="2"/>
      </rPr>
      <t>①</t>
    </r>
  </si>
  <si>
    <r>
      <t>All Deaths</t>
    </r>
    <r>
      <rPr>
        <b/>
        <sz val="11"/>
        <color theme="3"/>
        <rFont val="Calibri"/>
        <family val="2"/>
      </rPr>
      <t>②</t>
    </r>
  </si>
  <si>
    <t>Assisted Suicide Reported in Oregon, USA</t>
  </si>
  <si>
    <t>Oregon</t>
  </si>
  <si>
    <t>Assisted Suicide</t>
  </si>
  <si>
    <t>Assisted Suicide per 100,000 Population</t>
  </si>
  <si>
    <t>Assisted Suicide as  % of All Deaths</t>
  </si>
  <si>
    <t>Prescriptions*</t>
  </si>
  <si>
    <t>Emeritus</t>
  </si>
  <si>
    <t>Locum Tenens</t>
  </si>
  <si>
    <t>Limited</t>
  </si>
  <si>
    <t>Active MDs</t>
  </si>
  <si>
    <t>2005-2006- Oregon Board of Medical Examiners, BME Report, Winter-Spring, 2007 (Accessed 2016-09-17)</t>
  </si>
  <si>
    <t>2002-2004- Oregon Board of Medical Examiners, BME Report, Winter, 2005 (Accessed 2016-09-17)</t>
  </si>
  <si>
    <t>2007-2008-Oregon Board of Medical Examiners, BME Report, Winter, 2009 (Accessed 2016-09-17)</t>
  </si>
  <si>
    <t>2009-2010- Oregon Board of Medical Examiners, BME Report, Winter, 2011 (Accessed 2016-09-17)</t>
  </si>
  <si>
    <t>2011-2012- Oregon Board of Medical Examiners, BME Report, Winter, 2013 (Accessed 2016-09-17)</t>
  </si>
  <si>
    <t>Percentage of All Physicians</t>
  </si>
  <si>
    <t>Prescribing Physicians*</t>
  </si>
  <si>
    <t>1999</t>
  </si>
  <si>
    <t>1998</t>
  </si>
  <si>
    <t>Excluding Inactive, Emeritus Inactive and Visiting Physicians.   Beginning in 2015, Emeritus and Locum Tenens were no longer reported.</t>
  </si>
  <si>
    <t>①'1998-2000, Table CO-EST2001-12-41 - Time Series of Oregon Intercensal Population Estimates by County: April 1, 1990 to April 1, 2000, Population Division, U.S. Census Bureau (Accessed 2016-09-16)</t>
  </si>
  <si>
    <t>2001-2009, Intercensal Estimates of the Resident Population for the United States, Regions, States, and Puerto Rico: April 1, 2000 to July 1, 2010 , Population Division, U.S. Census Bureau (Accessed 2016-09-17)</t>
  </si>
  <si>
    <t>2010-2014, Annual Estimates of the Resident Population for the United States, Regions, States, and Puerto Rico: April 1, 2010 to July 1, 2014 (NST-EST2014-01) (Accessed 2016-09-17)</t>
  </si>
  <si>
    <t>Prescriptions per 100,000 Population</t>
  </si>
  <si>
    <t>Prescribing physicians as % of all physicians</t>
  </si>
  <si>
    <r>
      <rPr>
        <b/>
        <sz val="11"/>
        <color theme="1"/>
        <rFont val="Calibri"/>
        <family val="2"/>
        <scheme val="minor"/>
      </rPr>
      <t>Note:</t>
    </r>
    <r>
      <rPr>
        <sz val="11"/>
        <color theme="1"/>
        <rFont val="Calibri"/>
        <family val="2"/>
        <scheme val="minor"/>
      </rPr>
      <t xml:space="preserve">  These are maximum numbers.  The statistics do not reveal if a single prescriber wrote more than one prescription.  Hence, the actual number of physicians involved may be lower, but not higher.</t>
    </r>
  </si>
  <si>
    <t>Deaths as Percentage of Prescriptions</t>
  </si>
  <si>
    <t>*Oregon Public Health Division Death with Dignity Act Reports</t>
  </si>
  <si>
    <t>Suggested Citation:</t>
  </si>
  <si>
    <t>Frequency</t>
  </si>
  <si>
    <t>Daily</t>
  </si>
  <si>
    <t>Weekly</t>
  </si>
  <si>
    <t xml:space="preserve"> Prescriptions</t>
  </si>
  <si>
    <t xml:space="preserve"> Deaths</t>
  </si>
  <si>
    <r>
      <t>Average Annual Caseload Per Involved Physician</t>
    </r>
    <r>
      <rPr>
        <b/>
        <sz val="11"/>
        <color theme="3"/>
        <rFont val="Calibri"/>
        <family val="2"/>
      </rPr>
      <t>②</t>
    </r>
  </si>
  <si>
    <t>② Based on prescriptions written</t>
  </si>
  <si>
    <t>Review/Oversight</t>
  </si>
  <si>
    <t>Time available to review each case</t>
  </si>
  <si>
    <t>Review</t>
  </si>
  <si>
    <t>Hours per Case</t>
  </si>
  <si>
    <r>
      <t>Review</t>
    </r>
    <r>
      <rPr>
        <b/>
        <sz val="15"/>
        <color theme="3"/>
        <rFont val="Calibri"/>
        <family val="2"/>
      </rPr>
      <t>③</t>
    </r>
  </si>
  <si>
    <r>
      <t xml:space="preserve">40 hour week
</t>
    </r>
    <r>
      <rPr>
        <b/>
        <sz val="13"/>
        <color theme="3"/>
        <rFont val="Calibri"/>
        <family val="2"/>
      </rPr>
      <t>④</t>
    </r>
  </si>
  <si>
    <r>
      <t xml:space="preserve">Minutes per Case </t>
    </r>
    <r>
      <rPr>
        <b/>
        <sz val="11"/>
        <color theme="3"/>
        <rFont val="Calibri"/>
        <family val="2"/>
      </rPr>
      <t>⑤</t>
    </r>
  </si>
  <si>
    <t>③By one person or one committee.</t>
  </si>
  <si>
    <t xml:space="preserve">④ 52 weeks, no allowance for statutory holidays, etc. </t>
  </si>
  <si>
    <t>⑤If less than one hour.</t>
  </si>
  <si>
    <t>2015-2016, United States Census Bureau, Quick Facts: Oregon (Accessed 2017-08-02)</t>
  </si>
  <si>
    <t xml:space="preserve">② 2015-2016 Oregon Death Data, Oregon Health Authority (Accessed 2017-08-02) </t>
  </si>
  <si>
    <t xml:space="preserve">Assisted Suicide </t>
  </si>
  <si>
    <t>ASSISTED SUICIDE CHARTS</t>
  </si>
  <si>
    <t>Time Available for Review</t>
  </si>
  <si>
    <t>Assisted Suicide Deaths &amp; Prescriptions</t>
  </si>
  <si>
    <t>Assisted Suicide as % of Prescriptions</t>
  </si>
  <si>
    <t>Prescription &amp; Assisted Suicide Rates</t>
  </si>
  <si>
    <t>Assisted Suicide &amp; Morality from All Causes</t>
  </si>
  <si>
    <t>Oregon Public Health Division Death with Dignity Act Reports (1998-2016)</t>
  </si>
  <si>
    <t xml:space="preserve">Assisted suicide deaths </t>
  </si>
  <si>
    <t>Assisted suicide prescriptions</t>
  </si>
  <si>
    <t>Assisted suicide and mortality from all causes</t>
  </si>
  <si>
    <t>Number of prescribers</t>
  </si>
  <si>
    <t>Average annual caseload per physician</t>
  </si>
  <si>
    <t xml:space="preserve">Prescriptions/100,000 population </t>
  </si>
  <si>
    <t>Assisted suicide /100,000 population</t>
  </si>
  <si>
    <t xml:space="preserve">Assisted Suicide as percentage of prescriptions </t>
  </si>
  <si>
    <t xml:space="preserve">Assisted suicide as % of all deaths </t>
  </si>
  <si>
    <t>Frequency of prescriptions</t>
  </si>
  <si>
    <t>Frequency of Assisted Suicide</t>
  </si>
  <si>
    <t>2013-2015 -Oregon Board of Medical Examiners, Licensee Statistics (Accessed 2017-08-02)</t>
  </si>
  <si>
    <t>2016- Oregon Board of Medical Examiners, License Totals Report (Accessed 2017-08-22)</t>
  </si>
  <si>
    <r>
      <t xml:space="preserve">Murphy S.  </t>
    </r>
    <r>
      <rPr>
        <i/>
        <sz val="11"/>
        <color theme="1"/>
        <rFont val="Calibri"/>
        <family val="2"/>
        <scheme val="minor"/>
      </rPr>
      <t>Assisted suicide reported in Oregon, USA:  statistics compiled from the Oregon Public Health Division Annual Death Dignity Act Reports</t>
    </r>
    <r>
      <rPr>
        <sz val="11"/>
        <color theme="1"/>
        <rFont val="Calibri"/>
        <family val="2"/>
        <scheme val="minor"/>
      </rPr>
      <t>.   Protection of Conscience Project, August, 2017.</t>
    </r>
  </si>
  <si>
    <t>Died Without Ingesting*</t>
  </si>
  <si>
    <t>Died After Failed Attempt*</t>
  </si>
  <si>
    <t>Died: Ingestion Status Uknown*</t>
  </si>
  <si>
    <t>Not Ingested
Alive*</t>
  </si>
  <si>
    <t>Status Uknown*</t>
  </si>
  <si>
    <t>Deaths Current Presc.*</t>
  </si>
  <si>
    <t>Deaths Previous Presc.*</t>
  </si>
  <si>
    <t>Cross Check</t>
  </si>
  <si>
    <t>Total Assisted Suicide Deaths*</t>
  </si>
  <si>
    <r>
      <t xml:space="preserve">9 August, 2017 
</t>
    </r>
    <r>
      <rPr>
        <sz val="11"/>
        <color theme="1"/>
        <rFont val="Calibri"/>
        <family val="2"/>
        <scheme val="minor"/>
      </rPr>
      <t>Assisted suicide statistics compiled here originate in reports from the Oregon Public Health Division, which are produced annually.  Links are provided to the reports.  Note that links to files on the Internet will not work unless your web browser is active.  Please report errors in this compilation to the Protection of Conscience Project (protection@consciencelaws.org).</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</si>
</sst>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0.0%"/>
    <numFmt numFmtId="166" formatCode="0.0"/>
  </numFmts>
  <fonts count="16"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u/>
      <sz val="11"/>
      <color theme="10"/>
      <name val="Calibri"/>
      <family val="2"/>
      <scheme val="minor"/>
    </font>
    <font>
      <b/>
      <sz val="11"/>
      <color theme="3"/>
      <name val="Calibri"/>
      <family val="2"/>
    </font>
    <font>
      <sz val="10"/>
      <name val="MS Sans Serif"/>
      <family val="2"/>
    </font>
    <font>
      <b/>
      <sz val="10"/>
      <color theme="1"/>
      <name val="Calibri"/>
      <family val="2"/>
      <scheme val="minor"/>
    </font>
    <font>
      <sz val="11"/>
      <color theme="1"/>
      <name val="Calibri"/>
      <family val="2"/>
    </font>
    <font>
      <sz val="11"/>
      <name val="Calibri"/>
      <family val="2"/>
      <scheme val="minor"/>
    </font>
    <font>
      <b/>
      <sz val="13"/>
      <color theme="3"/>
      <name val="Calibri"/>
      <family val="2"/>
    </font>
    <font>
      <b/>
      <sz val="15"/>
      <color theme="3"/>
      <name val="Calibri"/>
      <family val="2"/>
    </font>
    <font>
      <b/>
      <u/>
      <sz val="15"/>
      <color theme="8"/>
      <name val="Calibri"/>
      <family val="2"/>
      <scheme val="minor"/>
    </font>
    <font>
      <i/>
      <sz val="11"/>
      <color theme="1"/>
      <name val="Calibri"/>
      <family val="2"/>
      <scheme val="minor"/>
    </font>
  </fonts>
  <fills count="3">
    <fill>
      <patternFill patternType="none"/>
    </fill>
    <fill>
      <patternFill patternType="gray125"/>
    </fill>
    <fill>
      <patternFill patternType="solid">
        <fgColor theme="7" tint="0.59999389629810485"/>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ck">
        <color theme="4" tint="0.499984740745262"/>
      </left>
      <right/>
      <top style="thick">
        <color theme="4" tint="0.499984740745262"/>
      </top>
      <bottom style="thick">
        <color theme="4" tint="0.499984740745262"/>
      </bottom>
      <diagonal/>
    </border>
    <border>
      <left/>
      <right/>
      <top style="thick">
        <color theme="4" tint="0.499984740745262"/>
      </top>
      <bottom style="thick">
        <color theme="4" tint="0.499984740745262"/>
      </bottom>
      <diagonal/>
    </border>
    <border>
      <left/>
      <right style="thick">
        <color theme="4" tint="0.499984740745262"/>
      </right>
      <top style="thick">
        <color theme="4" tint="0.499984740745262"/>
      </top>
      <bottom style="thick">
        <color theme="4" tint="0.499984740745262"/>
      </bottom>
      <diagonal/>
    </border>
    <border>
      <left style="thick">
        <color theme="4" tint="0.499984740745262"/>
      </left>
      <right/>
      <top/>
      <bottom/>
      <diagonal/>
    </border>
    <border>
      <left style="thick">
        <color theme="4" tint="0.499984740745262"/>
      </left>
      <right/>
      <top style="thick">
        <color theme="4" tint="0.499984740745262"/>
      </top>
      <bottom style="medium">
        <color theme="4" tint="0.39997558519241921"/>
      </bottom>
      <diagonal/>
    </border>
    <border>
      <left/>
      <right style="thick">
        <color theme="4" tint="0.499984740745262"/>
      </right>
      <top style="thick">
        <color theme="4" tint="0.499984740745262"/>
      </top>
      <bottom style="medium">
        <color theme="4" tint="0.39997558519241921"/>
      </bottom>
      <diagonal/>
    </border>
    <border>
      <left/>
      <right style="thick">
        <color theme="4" tint="0.499984740745262"/>
      </right>
      <top/>
      <bottom/>
      <diagonal/>
    </border>
    <border>
      <left style="thin">
        <color auto="1"/>
      </left>
      <right/>
      <top style="thin">
        <color auto="1"/>
      </top>
      <bottom style="thick">
        <color theme="4" tint="0.499984740745262"/>
      </bottom>
      <diagonal/>
    </border>
    <border>
      <left/>
      <right/>
      <top style="thin">
        <color auto="1"/>
      </top>
      <bottom style="thick">
        <color theme="4" tint="0.499984740745262"/>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ck">
        <color theme="4" tint="0.499984740745262"/>
      </right>
      <top/>
      <bottom style="thick">
        <color theme="4" tint="0.499984740745262"/>
      </bottom>
      <diagonal/>
    </border>
    <border>
      <left style="thick">
        <color theme="4" tint="0.499984740745262"/>
      </left>
      <right/>
      <top/>
      <bottom style="thick">
        <color theme="4" tint="0.499984740745262"/>
      </bottom>
      <diagonal/>
    </border>
    <border>
      <left/>
      <right style="thick">
        <color theme="4" tint="0.499984740745262"/>
      </right>
      <top style="thick">
        <color theme="4" tint="0.499984740745262"/>
      </top>
      <bottom style="medium">
        <color theme="4" tint="0.499984740745262"/>
      </bottom>
      <diagonal/>
    </border>
    <border>
      <left style="thick">
        <color theme="4" tint="0.39991454817346722"/>
      </left>
      <right/>
      <top/>
      <bottom/>
      <diagonal/>
    </border>
    <border>
      <left/>
      <right style="thin">
        <color auto="1"/>
      </right>
      <top style="thin">
        <color auto="1"/>
      </top>
      <bottom style="medium">
        <color theme="4" tint="0.39997558519241921"/>
      </bottom>
      <diagonal/>
    </border>
    <border>
      <left/>
      <right/>
      <top style="thin">
        <color auto="1"/>
      </top>
      <bottom style="medium">
        <color theme="4" tint="0.39997558519241921"/>
      </bottom>
      <diagonal/>
    </border>
    <border>
      <left style="thick">
        <color theme="4" tint="0.39994506668294322"/>
      </left>
      <right/>
      <top/>
      <bottom/>
      <diagonal/>
    </border>
    <border>
      <left style="thin">
        <color auto="1"/>
      </left>
      <right/>
      <top style="thick">
        <color theme="4" tint="0.499984740745262"/>
      </top>
      <bottom/>
      <diagonal/>
    </border>
    <border>
      <left style="thin">
        <color indexed="64"/>
      </left>
      <right/>
      <top/>
      <bottom/>
      <diagonal/>
    </border>
    <border>
      <left style="thick">
        <color theme="4" tint="0.499984740745262"/>
      </left>
      <right style="thick">
        <color theme="4" tint="0.499984740745262"/>
      </right>
      <top/>
      <bottom/>
      <diagonal/>
    </border>
    <border>
      <left/>
      <right style="thick">
        <color theme="4" tint="0.499984740745262"/>
      </right>
      <top style="thick">
        <color theme="4" tint="0.499984740745262"/>
      </top>
      <bottom/>
      <diagonal/>
    </border>
    <border>
      <left style="thick">
        <color theme="4" tint="0.499984740745262"/>
      </left>
      <right/>
      <top/>
      <bottom style="medium">
        <color theme="4" tint="0.39997558519241921"/>
      </bottom>
      <diagonal/>
    </border>
    <border>
      <left/>
      <right style="thick">
        <color theme="4" tint="0.499984740745262"/>
      </right>
      <top/>
      <bottom style="medium">
        <color theme="4" tint="0.39997558519241921"/>
      </bottom>
      <diagonal/>
    </border>
    <border>
      <left/>
      <right style="thick">
        <color theme="8" tint="0.59996337778862885"/>
      </right>
      <top/>
      <bottom/>
      <diagonal/>
    </border>
    <border>
      <left/>
      <right style="thick">
        <color rgb="FF0070C0"/>
      </right>
      <top/>
      <bottom/>
      <diagonal/>
    </border>
    <border>
      <left/>
      <right style="thick">
        <color rgb="FF0070C0"/>
      </right>
      <top/>
      <bottom style="thick">
        <color theme="4"/>
      </bottom>
      <diagonal/>
    </border>
    <border>
      <left/>
      <right style="thick">
        <color rgb="FF0070C0"/>
      </right>
      <top/>
      <bottom style="thick">
        <color theme="4" tint="0.499984740745262"/>
      </bottom>
      <diagonal/>
    </border>
    <border>
      <left style="thick">
        <color rgb="FF0070C0"/>
      </left>
      <right/>
      <top/>
      <bottom/>
      <diagonal/>
    </border>
    <border>
      <left/>
      <right/>
      <top style="thick">
        <color rgb="FF002060"/>
      </top>
      <bottom/>
      <diagonal/>
    </border>
    <border>
      <left style="thin">
        <color theme="3" tint="-0.24994659260841701"/>
      </left>
      <right/>
      <top/>
      <bottom/>
      <diagonal/>
    </border>
    <border>
      <left style="thick">
        <color rgb="FF0070C0"/>
      </left>
      <right/>
      <top/>
      <bottom style="thick">
        <color rgb="FF0070C0"/>
      </bottom>
      <diagonal/>
    </border>
    <border>
      <left/>
      <right/>
      <top/>
      <bottom style="thick">
        <color rgb="FF0070C0"/>
      </bottom>
      <diagonal/>
    </border>
    <border>
      <left/>
      <right/>
      <top/>
      <bottom style="thick">
        <color rgb="FF002060"/>
      </bottom>
      <diagonal/>
    </border>
  </borders>
  <cellStyleXfs count="8">
    <xf numFmtId="0" fontId="0" fillId="0" borderId="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6" fillId="0" borderId="0" applyNumberFormat="0" applyFill="0" applyBorder="0" applyAlignment="0" applyProtection="0"/>
    <xf numFmtId="43" fontId="1" fillId="0" borderId="0" applyFont="0" applyFill="0" applyBorder="0" applyAlignment="0" applyProtection="0"/>
    <xf numFmtId="0" fontId="8" fillId="0" borderId="0"/>
  </cellStyleXfs>
  <cellXfs count="180">
    <xf numFmtId="0" fontId="0" fillId="0" borderId="0" xfId="0"/>
    <xf numFmtId="0" fontId="4" fillId="0" borderId="3" xfId="4" applyAlignment="1">
      <alignment vertical="top"/>
    </xf>
    <xf numFmtId="164" fontId="0" fillId="0" borderId="0" xfId="0" applyNumberFormat="1" applyAlignment="1">
      <alignment horizontal="center" vertical="center"/>
    </xf>
    <xf numFmtId="0" fontId="0" fillId="0" borderId="0" xfId="0" applyAlignment="1">
      <alignment horizontal="center" vertical="center"/>
    </xf>
    <xf numFmtId="0" fontId="5" fillId="0" borderId="0" xfId="0" applyFont="1"/>
    <xf numFmtId="0" fontId="0" fillId="2" borderId="0" xfId="0" applyFill="1"/>
    <xf numFmtId="0" fontId="3" fillId="2" borderId="11" xfId="3" applyFill="1" applyBorder="1" applyAlignment="1">
      <alignment vertical="top"/>
    </xf>
    <xf numFmtId="49" fontId="0" fillId="2" borderId="13" xfId="0" quotePrefix="1" applyNumberFormat="1" applyFill="1" applyBorder="1" applyAlignment="1">
      <alignment horizontal="left"/>
    </xf>
    <xf numFmtId="0" fontId="0" fillId="2" borderId="0" xfId="0" applyFill="1" applyBorder="1"/>
    <xf numFmtId="0" fontId="4" fillId="0" borderId="3" xfId="4" quotePrefix="1" applyAlignment="1">
      <alignment horizontal="center" vertical="top" wrapText="1"/>
    </xf>
    <xf numFmtId="0" fontId="4" fillId="0" borderId="3" xfId="4" quotePrefix="1" applyBorder="1" applyAlignment="1">
      <alignment horizontal="center" vertical="top" wrapText="1"/>
    </xf>
    <xf numFmtId="164" fontId="0" fillId="0" borderId="10" xfId="0" applyNumberFormat="1" applyBorder="1" applyAlignment="1">
      <alignment horizontal="center" vertical="center"/>
    </xf>
    <xf numFmtId="0" fontId="4" fillId="0" borderId="9" xfId="4" quotePrefix="1" applyBorder="1" applyAlignment="1">
      <alignment horizontal="center" vertical="top" wrapText="1"/>
    </xf>
    <xf numFmtId="3" fontId="0" fillId="2" borderId="0" xfId="0" applyNumberFormat="1" applyFill="1" applyBorder="1" applyAlignment="1">
      <alignment horizontal="center" vertical="center"/>
    </xf>
    <xf numFmtId="165" fontId="0" fillId="0" borderId="10" xfId="1" applyNumberFormat="1" applyFont="1" applyBorder="1" applyAlignment="1">
      <alignment horizontal="center" vertical="center"/>
    </xf>
    <xf numFmtId="166" fontId="0" fillId="2" borderId="0" xfId="0" applyNumberFormat="1" applyFill="1" applyBorder="1" applyAlignment="1">
      <alignment horizontal="center"/>
    </xf>
    <xf numFmtId="0" fontId="6" fillId="0" borderId="0" xfId="5"/>
    <xf numFmtId="0" fontId="3" fillId="2" borderId="12" xfId="3" quotePrefix="1" applyFill="1" applyBorder="1" applyAlignment="1">
      <alignment horizontal="center" vertical="top" wrapText="1"/>
    </xf>
    <xf numFmtId="0" fontId="6" fillId="0" borderId="0" xfId="5"/>
    <xf numFmtId="0" fontId="6" fillId="2" borderId="17" xfId="5" quotePrefix="1" applyFill="1" applyBorder="1" applyAlignment="1">
      <alignment horizontal="left"/>
    </xf>
    <xf numFmtId="0" fontId="2" fillId="0" borderId="1" xfId="2" quotePrefix="1" applyAlignment="1">
      <alignment horizontal="left"/>
    </xf>
    <xf numFmtId="0" fontId="6" fillId="0" borderId="3" xfId="5" applyBorder="1"/>
    <xf numFmtId="0" fontId="0" fillId="0" borderId="0" xfId="0" quotePrefix="1" applyAlignment="1">
      <alignment horizontal="left" vertical="top" wrapText="1"/>
    </xf>
    <xf numFmtId="3" fontId="0" fillId="0" borderId="0" xfId="0" applyNumberFormat="1" applyBorder="1" applyAlignment="1">
      <alignment horizontal="center" vertical="center"/>
    </xf>
    <xf numFmtId="164" fontId="0" fillId="0" borderId="0" xfId="0" applyNumberFormat="1" applyBorder="1" applyAlignment="1">
      <alignment horizontal="center" vertical="center"/>
    </xf>
    <xf numFmtId="0" fontId="0" fillId="0" borderId="0" xfId="0" applyBorder="1" applyAlignment="1">
      <alignment horizontal="center" vertical="center"/>
    </xf>
    <xf numFmtId="37" fontId="0" fillId="2" borderId="0" xfId="6" applyNumberFormat="1" applyFont="1" applyFill="1" applyBorder="1" applyAlignment="1">
      <alignment horizontal="center" vertical="center"/>
    </xf>
    <xf numFmtId="3" fontId="0" fillId="2" borderId="14" xfId="0" applyNumberFormat="1" applyFill="1" applyBorder="1" applyAlignment="1">
      <alignment horizontal="center" vertical="center"/>
    </xf>
    <xf numFmtId="0" fontId="3" fillId="0" borderId="4" xfId="3" quotePrefix="1" applyBorder="1" applyAlignment="1">
      <alignment horizontal="center" vertical="top"/>
    </xf>
    <xf numFmtId="0" fontId="0" fillId="0" borderId="0" xfId="0" quotePrefix="1" applyAlignment="1">
      <alignment horizontal="center" vertical="center"/>
    </xf>
    <xf numFmtId="0" fontId="4" fillId="0" borderId="8" xfId="4" quotePrefix="1" applyBorder="1" applyAlignment="1">
      <alignment horizontal="center" vertical="top" wrapText="1"/>
    </xf>
    <xf numFmtId="165" fontId="0" fillId="0" borderId="0" xfId="1" applyNumberFormat="1" applyFont="1" applyBorder="1" applyAlignment="1">
      <alignment horizontal="center" vertical="center"/>
    </xf>
    <xf numFmtId="0" fontId="0" fillId="0" borderId="0" xfId="0" applyFill="1"/>
    <xf numFmtId="0" fontId="3" fillId="2" borderId="12" xfId="3" quotePrefix="1" applyFill="1" applyBorder="1" applyAlignment="1">
      <alignment horizontal="center" vertical="top"/>
    </xf>
    <xf numFmtId="37" fontId="0" fillId="2" borderId="0" xfId="0" applyNumberFormat="1" applyFill="1" applyBorder="1" applyAlignment="1">
      <alignment horizontal="center" vertical="center"/>
    </xf>
    <xf numFmtId="0" fontId="4" fillId="0" borderId="20" xfId="4" quotePrefix="1" applyFill="1" applyBorder="1" applyAlignment="1">
      <alignment horizontal="center" vertical="top" wrapText="1"/>
    </xf>
    <xf numFmtId="3" fontId="0" fillId="0" borderId="21" xfId="0" applyNumberFormat="1" applyBorder="1" applyAlignment="1">
      <alignment horizontal="center" vertical="center"/>
    </xf>
    <xf numFmtId="0" fontId="0" fillId="2" borderId="13" xfId="0" quotePrefix="1" applyFill="1" applyBorder="1" applyAlignment="1">
      <alignment horizontal="left"/>
    </xf>
    <xf numFmtId="49" fontId="6" fillId="2" borderId="13" xfId="5" quotePrefix="1" applyNumberFormat="1" applyFill="1" applyBorder="1" applyAlignment="1">
      <alignment horizontal="left"/>
    </xf>
    <xf numFmtId="0" fontId="0" fillId="2" borderId="0" xfId="0" applyFill="1" applyAlignment="1">
      <alignment horizontal="center" vertical="center"/>
    </xf>
    <xf numFmtId="0" fontId="4" fillId="2" borderId="23" xfId="4" applyFill="1" applyBorder="1" applyAlignment="1">
      <alignment horizontal="center" vertical="top"/>
    </xf>
    <xf numFmtId="0" fontId="4" fillId="2" borderId="22" xfId="4" applyFill="1" applyBorder="1" applyAlignment="1">
      <alignment horizontal="center" vertical="top"/>
    </xf>
    <xf numFmtId="0" fontId="0" fillId="2" borderId="14" xfId="0" applyFill="1" applyBorder="1" applyAlignment="1">
      <alignment horizontal="center" vertical="center"/>
    </xf>
    <xf numFmtId="0" fontId="6" fillId="2" borderId="13" xfId="5" quotePrefix="1" applyFill="1" applyBorder="1"/>
    <xf numFmtId="0" fontId="0" fillId="0" borderId="21" xfId="0" applyBorder="1" applyAlignment="1">
      <alignment horizontal="center" vertical="center"/>
    </xf>
    <xf numFmtId="0" fontId="0" fillId="0" borderId="0" xfId="0" quotePrefix="1" applyBorder="1" applyAlignment="1">
      <alignment horizontal="center" vertical="center"/>
    </xf>
    <xf numFmtId="0" fontId="0" fillId="0" borderId="24" xfId="0" quotePrefix="1" applyBorder="1" applyAlignment="1">
      <alignment horizontal="center" vertical="center"/>
    </xf>
    <xf numFmtId="165" fontId="0" fillId="0" borderId="10" xfId="1" quotePrefix="1" applyNumberFormat="1" applyFont="1" applyBorder="1" applyAlignment="1">
      <alignment horizontal="center" vertical="center"/>
    </xf>
    <xf numFmtId="0" fontId="3" fillId="2" borderId="0" xfId="3" quotePrefix="1" applyFill="1" applyBorder="1" applyAlignment="1">
      <alignment horizontal="center" vertical="top" wrapText="1"/>
    </xf>
    <xf numFmtId="0" fontId="3" fillId="2" borderId="0" xfId="3" quotePrefix="1" applyFill="1" applyBorder="1" applyAlignment="1">
      <alignment horizontal="center" vertical="top"/>
    </xf>
    <xf numFmtId="0" fontId="4" fillId="2" borderId="0" xfId="4" applyFill="1" applyBorder="1" applyAlignment="1">
      <alignment horizontal="center" vertical="top"/>
    </xf>
    <xf numFmtId="0" fontId="4" fillId="2" borderId="14" xfId="4" applyFill="1" applyBorder="1" applyAlignment="1">
      <alignment horizontal="center" vertical="top"/>
    </xf>
    <xf numFmtId="0" fontId="0" fillId="2" borderId="25" xfId="0" quotePrefix="1" applyFill="1" applyBorder="1" applyAlignment="1">
      <alignment horizontal="left" vertical="top"/>
    </xf>
    <xf numFmtId="0" fontId="0" fillId="2" borderId="13" xfId="0" quotePrefix="1" applyFill="1" applyBorder="1" applyAlignment="1">
      <alignment horizontal="left" vertical="top"/>
    </xf>
    <xf numFmtId="3" fontId="6" fillId="0" borderId="0" xfId="5" quotePrefix="1" applyNumberFormat="1" applyAlignment="1">
      <alignment horizontal="center" vertical="top"/>
    </xf>
    <xf numFmtId="3" fontId="6" fillId="0" borderId="0" xfId="5" quotePrefix="1" applyNumberFormat="1" applyBorder="1" applyAlignment="1">
      <alignment horizontal="center" vertical="top"/>
    </xf>
    <xf numFmtId="0" fontId="0" fillId="0" borderId="0" xfId="0"/>
    <xf numFmtId="3" fontId="6" fillId="0" borderId="0" xfId="5" applyNumberFormat="1" applyAlignment="1">
      <alignment horizontal="center" vertical="top"/>
    </xf>
    <xf numFmtId="3" fontId="6" fillId="0" borderId="0" xfId="5" quotePrefix="1" applyNumberFormat="1" applyAlignment="1">
      <alignment horizontal="center" vertical="center"/>
    </xf>
    <xf numFmtId="166" fontId="0" fillId="0" borderId="0" xfId="0" quotePrefix="1" applyNumberFormat="1" applyAlignment="1">
      <alignment horizontal="center" vertical="center"/>
    </xf>
    <xf numFmtId="3" fontId="6" fillId="0" borderId="7" xfId="5" applyNumberFormat="1" applyBorder="1" applyAlignment="1">
      <alignment horizontal="center" vertical="top"/>
    </xf>
    <xf numFmtId="9" fontId="0" fillId="0" borderId="0" xfId="1" quotePrefix="1" applyFont="1" applyAlignment="1">
      <alignment horizontal="center" vertical="center"/>
    </xf>
    <xf numFmtId="0" fontId="0" fillId="0" borderId="0" xfId="0"/>
    <xf numFmtId="0" fontId="6" fillId="0" borderId="0" xfId="5"/>
    <xf numFmtId="0" fontId="4" fillId="0" borderId="0" xfId="4" applyFill="1" applyBorder="1" applyAlignment="1">
      <alignment horizontal="center" vertical="top" wrapText="1"/>
    </xf>
    <xf numFmtId="0" fontId="4" fillId="0" borderId="28" xfId="4" applyFill="1" applyBorder="1" applyAlignment="1">
      <alignment horizontal="center" vertical="top" wrapText="1"/>
    </xf>
    <xf numFmtId="0" fontId="4" fillId="0" borderId="27" xfId="4" quotePrefix="1" applyFill="1" applyBorder="1" applyAlignment="1">
      <alignment horizontal="center" vertical="top" wrapText="1"/>
    </xf>
    <xf numFmtId="0" fontId="3" fillId="0" borderId="5" xfId="3" quotePrefix="1" applyBorder="1" applyAlignment="1">
      <alignment horizontal="center" vertical="top"/>
    </xf>
    <xf numFmtId="0" fontId="3" fillId="0" borderId="6" xfId="3" applyBorder="1" applyAlignment="1">
      <alignment horizontal="center" vertical="top" wrapText="1"/>
    </xf>
    <xf numFmtId="0" fontId="0" fillId="0" borderId="27" xfId="0" applyBorder="1" applyAlignment="1">
      <alignment horizontal="center" vertical="top"/>
    </xf>
    <xf numFmtId="166" fontId="0" fillId="0" borderId="27" xfId="0" applyNumberFormat="1" applyBorder="1" applyAlignment="1">
      <alignment horizontal="center" vertical="top"/>
    </xf>
    <xf numFmtId="166" fontId="0" fillId="0" borderId="0" xfId="0" applyNumberFormat="1"/>
    <xf numFmtId="166" fontId="0" fillId="0" borderId="10" xfId="0" applyNumberFormat="1" applyBorder="1"/>
    <xf numFmtId="0" fontId="0" fillId="0" borderId="0" xfId="0"/>
    <xf numFmtId="0" fontId="6" fillId="0" borderId="0" xfId="5"/>
    <xf numFmtId="0" fontId="5" fillId="0" borderId="0" xfId="0" quotePrefix="1" applyFont="1" applyFill="1" applyBorder="1" applyAlignment="1">
      <alignment horizontal="left"/>
    </xf>
    <xf numFmtId="0" fontId="0" fillId="0" borderId="0" xfId="0" applyFill="1" applyBorder="1" applyAlignment="1">
      <alignment horizontal="left"/>
    </xf>
    <xf numFmtId="0" fontId="4" fillId="0" borderId="29" xfId="4" applyBorder="1" applyAlignment="1">
      <alignment horizontal="center" vertical="top" wrapText="1"/>
    </xf>
    <xf numFmtId="0" fontId="4" fillId="0" borderId="30" xfId="4" quotePrefix="1" applyBorder="1" applyAlignment="1">
      <alignment horizontal="center" vertical="top" wrapText="1"/>
    </xf>
    <xf numFmtId="2" fontId="0" fillId="0" borderId="7" xfId="0" applyNumberFormat="1" applyBorder="1" applyAlignment="1">
      <alignment horizontal="center" vertical="top"/>
    </xf>
    <xf numFmtId="0" fontId="0" fillId="0" borderId="10" xfId="0" applyBorder="1" applyAlignment="1">
      <alignment horizontal="center" vertical="top"/>
    </xf>
    <xf numFmtId="166" fontId="0" fillId="0" borderId="10" xfId="0" applyNumberFormat="1" applyBorder="1" applyAlignment="1">
      <alignment horizontal="center" vertical="top"/>
    </xf>
    <xf numFmtId="0" fontId="0" fillId="0" borderId="31" xfId="0" applyBorder="1"/>
    <xf numFmtId="0" fontId="10" fillId="0" borderId="0" xfId="0" quotePrefix="1" applyFont="1" applyAlignment="1">
      <alignment horizontal="left" vertical="top"/>
    </xf>
    <xf numFmtId="166" fontId="0" fillId="0" borderId="0" xfId="0" applyNumberFormat="1" applyAlignment="1">
      <alignment horizontal="center" vertical="top"/>
    </xf>
    <xf numFmtId="2" fontId="0" fillId="0" borderId="0" xfId="0" applyNumberFormat="1" applyAlignment="1">
      <alignment horizontal="center" vertical="top"/>
    </xf>
    <xf numFmtId="0" fontId="0" fillId="0" borderId="0" xfId="0" quotePrefix="1" applyAlignment="1">
      <alignment horizontal="left" vertical="top" wrapText="1"/>
    </xf>
    <xf numFmtId="14" fontId="9" fillId="2" borderId="0" xfId="0" quotePrefix="1" applyNumberFormat="1" applyFont="1" applyFill="1" applyBorder="1" applyAlignment="1">
      <alignment horizontal="left" vertical="top" wrapText="1"/>
    </xf>
    <xf numFmtId="0" fontId="6" fillId="0" borderId="0" xfId="5" quotePrefix="1" applyAlignment="1">
      <alignment horizontal="left"/>
    </xf>
    <xf numFmtId="0" fontId="6" fillId="0" borderId="0" xfId="5" quotePrefix="1"/>
    <xf numFmtId="0" fontId="6" fillId="0" borderId="0" xfId="5"/>
    <xf numFmtId="0" fontId="6" fillId="2" borderId="0" xfId="5" applyFill="1" applyBorder="1"/>
    <xf numFmtId="0" fontId="6" fillId="2" borderId="0" xfId="5" applyFill="1" applyBorder="1" applyAlignment="1">
      <alignment vertical="center"/>
    </xf>
    <xf numFmtId="166" fontId="0" fillId="0" borderId="10" xfId="0" applyNumberFormat="1" applyFill="1" applyBorder="1" applyAlignment="1">
      <alignment horizontal="center" vertical="top"/>
    </xf>
    <xf numFmtId="3" fontId="6" fillId="0" borderId="0" xfId="5" applyNumberFormat="1" applyBorder="1" applyAlignment="1">
      <alignment horizontal="center" vertical="center"/>
    </xf>
    <xf numFmtId="0" fontId="14" fillId="0" borderId="1" xfId="2" applyFont="1" applyAlignment="1">
      <alignment vertical="top"/>
    </xf>
    <xf numFmtId="0" fontId="2" fillId="0" borderId="33" xfId="2" quotePrefix="1" applyBorder="1" applyAlignment="1">
      <alignment horizontal="left" wrapText="1"/>
    </xf>
    <xf numFmtId="0" fontId="0" fillId="0" borderId="32" xfId="0" applyBorder="1"/>
    <xf numFmtId="0" fontId="3" fillId="0" borderId="34" xfId="3" quotePrefix="1" applyBorder="1" applyAlignment="1">
      <alignment horizontal="left"/>
    </xf>
    <xf numFmtId="0" fontId="3" fillId="0" borderId="34" xfId="3" applyBorder="1"/>
    <xf numFmtId="0" fontId="0" fillId="0" borderId="0" xfId="0" quotePrefix="1" applyBorder="1" applyAlignment="1">
      <alignment horizontal="left" vertical="top" wrapText="1"/>
    </xf>
    <xf numFmtId="0" fontId="6" fillId="0" borderId="32" xfId="5" quotePrefix="1" applyBorder="1" applyAlignment="1">
      <alignment horizontal="left" wrapText="1"/>
    </xf>
    <xf numFmtId="0" fontId="6" fillId="0" borderId="32" xfId="5" applyBorder="1" applyAlignment="1">
      <alignment wrapText="1"/>
    </xf>
    <xf numFmtId="0" fontId="6" fillId="0" borderId="0" xfId="5" applyFill="1" applyBorder="1"/>
    <xf numFmtId="0" fontId="0" fillId="0" borderId="0" xfId="0" applyFill="1" applyBorder="1"/>
    <xf numFmtId="0" fontId="0" fillId="0" borderId="0" xfId="0" quotePrefix="1" applyFill="1" applyBorder="1" applyAlignment="1">
      <alignment horizontal="left"/>
    </xf>
    <xf numFmtId="0" fontId="8" fillId="0" borderId="0" xfId="7" quotePrefix="1" applyFill="1" applyBorder="1"/>
    <xf numFmtId="0" fontId="0" fillId="0" borderId="0" xfId="0" quotePrefix="1" applyFill="1" applyBorder="1"/>
    <xf numFmtId="0" fontId="6" fillId="2" borderId="0" xfId="5" quotePrefix="1" applyFill="1" applyBorder="1" applyAlignment="1">
      <alignment vertical="center"/>
    </xf>
    <xf numFmtId="0" fontId="6" fillId="2" borderId="0" xfId="5" quotePrefix="1" applyFill="1" applyBorder="1" applyAlignment="1">
      <alignment horizontal="left" vertical="center"/>
    </xf>
    <xf numFmtId="0" fontId="0" fillId="2" borderId="0" xfId="0" quotePrefix="1" applyFill="1" applyBorder="1"/>
    <xf numFmtId="0" fontId="11" fillId="0" borderId="0" xfId="7" quotePrefix="1" applyFont="1" applyFill="1" applyBorder="1"/>
    <xf numFmtId="0" fontId="11" fillId="0" borderId="0" xfId="7" quotePrefix="1" applyFont="1" applyFill="1" applyBorder="1" applyAlignment="1">
      <alignment horizontal="left"/>
    </xf>
    <xf numFmtId="0" fontId="5" fillId="0" borderId="0" xfId="0" quotePrefix="1" applyFont="1" applyFill="1" applyBorder="1" applyAlignment="1">
      <alignment horizontal="left" vertical="top" wrapText="1"/>
    </xf>
    <xf numFmtId="0" fontId="6" fillId="0" borderId="0" xfId="5" applyFill="1" applyBorder="1" applyAlignment="1">
      <alignment vertical="top" wrapText="1"/>
    </xf>
    <xf numFmtId="14" fontId="9" fillId="0" borderId="0" xfId="0" quotePrefix="1" applyNumberFormat="1" applyFont="1" applyFill="1" applyBorder="1" applyAlignment="1">
      <alignment horizontal="left" vertical="top" wrapText="1"/>
    </xf>
    <xf numFmtId="0" fontId="5" fillId="0" borderId="37" xfId="0" quotePrefix="1" applyFont="1" applyFill="1" applyBorder="1" applyAlignment="1">
      <alignment horizontal="left" vertical="top" wrapText="1"/>
    </xf>
    <xf numFmtId="0" fontId="0" fillId="2" borderId="0" xfId="0" quotePrefix="1" applyFill="1"/>
    <xf numFmtId="14" fontId="0" fillId="2" borderId="0" xfId="0" quotePrefix="1" applyNumberFormat="1" applyFill="1" applyBorder="1" applyAlignment="1">
      <alignment horizontal="left" wrapText="1"/>
    </xf>
    <xf numFmtId="0" fontId="2" fillId="0" borderId="33" xfId="2" applyBorder="1"/>
    <xf numFmtId="0" fontId="2" fillId="0" borderId="2" xfId="2" quotePrefix="1" applyBorder="1" applyAlignment="1">
      <alignment horizontal="left"/>
    </xf>
    <xf numFmtId="0" fontId="2" fillId="0" borderId="18" xfId="2" quotePrefix="1" applyBorder="1" applyAlignment="1">
      <alignment horizontal="center" vertical="top"/>
    </xf>
    <xf numFmtId="0" fontId="0" fillId="0" borderId="38" xfId="0" applyBorder="1"/>
    <xf numFmtId="0" fontId="0" fillId="0" borderId="39" xfId="0" applyBorder="1"/>
    <xf numFmtId="166" fontId="0" fillId="0" borderId="0" xfId="0" applyNumberFormat="1" applyFill="1" applyBorder="1" applyAlignment="1">
      <alignment horizontal="center" vertical="top"/>
    </xf>
    <xf numFmtId="2" fontId="0" fillId="0" borderId="0" xfId="0" applyNumberFormat="1" applyFill="1" applyBorder="1" applyAlignment="1">
      <alignment horizontal="center" vertical="top"/>
    </xf>
    <xf numFmtId="0" fontId="6" fillId="0" borderId="0" xfId="5" applyAlignment="1">
      <alignment vertical="center"/>
    </xf>
    <xf numFmtId="0" fontId="6" fillId="0" borderId="36" xfId="5" applyFill="1" applyBorder="1" applyAlignment="1">
      <alignment horizontal="left" vertical="center" wrapText="1"/>
    </xf>
    <xf numFmtId="0" fontId="0" fillId="0" borderId="40" xfId="0" applyFill="1" applyBorder="1"/>
    <xf numFmtId="0" fontId="6" fillId="0" borderId="0" xfId="5" quotePrefix="1" applyAlignment="1">
      <alignment vertical="center"/>
    </xf>
    <xf numFmtId="3" fontId="0" fillId="0" borderId="0" xfId="0" quotePrefix="1" applyNumberFormat="1" applyBorder="1" applyAlignment="1">
      <alignment horizontal="center" vertical="center"/>
    </xf>
    <xf numFmtId="3" fontId="0" fillId="0" borderId="0" xfId="0" applyNumberFormat="1" applyBorder="1" applyAlignment="1">
      <alignment horizontal="center" vertical="center" wrapText="1"/>
    </xf>
    <xf numFmtId="3" fontId="6" fillId="0" borderId="0" xfId="5" applyNumberFormat="1" applyAlignment="1">
      <alignment horizontal="center" vertical="center"/>
    </xf>
    <xf numFmtId="2" fontId="0" fillId="0" borderId="0" xfId="0" applyNumberFormat="1" applyAlignment="1">
      <alignment horizontal="center" vertical="center"/>
    </xf>
    <xf numFmtId="166" fontId="0" fillId="0" borderId="10" xfId="0" applyNumberFormat="1" applyBorder="1" applyAlignment="1">
      <alignment horizontal="center" vertical="center"/>
    </xf>
    <xf numFmtId="166" fontId="0" fillId="0" borderId="27" xfId="0" applyNumberFormat="1" applyFill="1" applyBorder="1" applyAlignment="1">
      <alignment horizontal="center" vertical="top"/>
    </xf>
    <xf numFmtId="0" fontId="0" fillId="0" borderId="40" xfId="0" applyFill="1" applyBorder="1"/>
    <xf numFmtId="14" fontId="0" fillId="0" borderId="26" xfId="0" quotePrefix="1" applyNumberFormat="1" applyFont="1" applyFill="1" applyBorder="1" applyAlignment="1">
      <alignment horizontal="left" vertical="top" wrapText="1"/>
    </xf>
    <xf numFmtId="14" fontId="0" fillId="0" borderId="0" xfId="0" quotePrefix="1" applyNumberFormat="1" applyFont="1" applyFill="1" applyBorder="1" applyAlignment="1">
      <alignment horizontal="left" vertical="top" wrapText="1"/>
    </xf>
    <xf numFmtId="0" fontId="6" fillId="0" borderId="0" xfId="5" quotePrefix="1" applyAlignment="1">
      <alignment vertical="center"/>
    </xf>
    <xf numFmtId="0" fontId="0" fillId="0" borderId="0" xfId="0" quotePrefix="1" applyFill="1" applyBorder="1" applyAlignment="1">
      <alignment horizontal="left" vertical="top" wrapText="1"/>
    </xf>
    <xf numFmtId="0" fontId="6" fillId="0" borderId="0" xfId="5" applyAlignment="1">
      <alignment vertical="center"/>
    </xf>
    <xf numFmtId="0" fontId="5" fillId="0" borderId="0" xfId="0" quotePrefix="1" applyFont="1" applyFill="1" applyBorder="1" applyAlignment="1">
      <alignment horizontal="left" vertical="top" wrapText="1"/>
    </xf>
    <xf numFmtId="0" fontId="6" fillId="0" borderId="36" xfId="5" applyFill="1" applyBorder="1" applyAlignment="1">
      <alignment horizontal="left" vertical="center" wrapText="1"/>
    </xf>
    <xf numFmtId="0" fontId="3" fillId="0" borderId="0" xfId="3" quotePrefix="1" applyBorder="1" applyAlignment="1">
      <alignment horizontal="left"/>
    </xf>
    <xf numFmtId="0" fontId="3" fillId="0" borderId="0" xfId="3" applyBorder="1"/>
    <xf numFmtId="0" fontId="2" fillId="0" borderId="19" xfId="2" quotePrefix="1" applyBorder="1" applyAlignment="1">
      <alignment horizontal="center" vertical="top"/>
    </xf>
    <xf numFmtId="0" fontId="2" fillId="0" borderId="18" xfId="2" applyBorder="1" applyAlignment="1">
      <alignment horizontal="center" vertical="top"/>
    </xf>
    <xf numFmtId="0" fontId="3" fillId="0" borderId="4" xfId="3" quotePrefix="1" applyBorder="1" applyAlignment="1">
      <alignment horizontal="center" vertical="top" wrapText="1"/>
    </xf>
    <xf numFmtId="0" fontId="3" fillId="0" borderId="6" xfId="3" applyBorder="1" applyAlignment="1">
      <alignment horizontal="center" vertical="top"/>
    </xf>
    <xf numFmtId="0" fontId="10" fillId="0" borderId="0" xfId="0" quotePrefix="1" applyFont="1" applyAlignment="1">
      <alignment horizontal="left" vertical="top"/>
    </xf>
    <xf numFmtId="0" fontId="10" fillId="0" borderId="0" xfId="0" applyFont="1" applyAlignment="1">
      <alignment horizontal="left" vertical="top"/>
    </xf>
    <xf numFmtId="0" fontId="0" fillId="0" borderId="0" xfId="0" applyAlignment="1">
      <alignment horizontal="left" vertical="top"/>
    </xf>
    <xf numFmtId="0" fontId="3" fillId="0" borderId="2" xfId="3" quotePrefix="1" applyBorder="1" applyAlignment="1">
      <alignment horizontal="center" vertical="top" wrapText="1"/>
    </xf>
    <xf numFmtId="0" fontId="3" fillId="0" borderId="5" xfId="3" quotePrefix="1" applyBorder="1" applyAlignment="1">
      <alignment horizontal="center" vertical="top" wrapText="1"/>
    </xf>
    <xf numFmtId="0" fontId="3" fillId="0" borderId="6" xfId="3" applyBorder="1" applyAlignment="1">
      <alignment horizontal="center" vertical="top" wrapText="1"/>
    </xf>
    <xf numFmtId="0" fontId="2" fillId="0" borderId="19" xfId="2" applyBorder="1" applyAlignment="1">
      <alignment horizontal="center"/>
    </xf>
    <xf numFmtId="0" fontId="2" fillId="0" borderId="2" xfId="2" applyBorder="1" applyAlignment="1">
      <alignment horizontal="center"/>
    </xf>
    <xf numFmtId="0" fontId="2" fillId="0" borderId="18" xfId="2" applyBorder="1" applyAlignment="1">
      <alignment horizontal="center"/>
    </xf>
    <xf numFmtId="0" fontId="10" fillId="0" borderId="0" xfId="0" quotePrefix="1" applyFont="1" applyAlignment="1">
      <alignment horizontal="left" vertical="top" wrapText="1"/>
    </xf>
    <xf numFmtId="0" fontId="6" fillId="0" borderId="0" xfId="5" quotePrefix="1" applyAlignment="1">
      <alignment horizontal="left"/>
    </xf>
    <xf numFmtId="0" fontId="6" fillId="0" borderId="0" xfId="5" quotePrefix="1"/>
    <xf numFmtId="0" fontId="2" fillId="0" borderId="2" xfId="2" quotePrefix="1" applyBorder="1" applyAlignment="1">
      <alignment horizontal="center" vertical="top"/>
    </xf>
    <xf numFmtId="0" fontId="3" fillId="0" borderId="4" xfId="3" applyBorder="1" applyAlignment="1">
      <alignment horizontal="center" vertical="top"/>
    </xf>
    <xf numFmtId="0" fontId="6" fillId="0" borderId="0" xfId="5" quotePrefix="1" applyAlignment="1">
      <alignment horizontal="left" vertical="top" wrapText="1"/>
    </xf>
    <xf numFmtId="0" fontId="3" fillId="0" borderId="19" xfId="3" applyBorder="1" applyAlignment="1">
      <alignment horizontal="left" vertical="top"/>
    </xf>
    <xf numFmtId="0" fontId="3" fillId="0" borderId="18" xfId="3" applyBorder="1" applyAlignment="1">
      <alignment horizontal="left" vertical="top"/>
    </xf>
    <xf numFmtId="0" fontId="0" fillId="0" borderId="0" xfId="0" quotePrefix="1" applyAlignment="1">
      <alignment horizontal="left"/>
    </xf>
    <xf numFmtId="0" fontId="6" fillId="0" borderId="0" xfId="5" quotePrefix="1" applyAlignment="1">
      <alignment vertical="top" wrapText="1"/>
    </xf>
    <xf numFmtId="0" fontId="2" fillId="0" borderId="18" xfId="2" quotePrefix="1" applyBorder="1" applyAlignment="1">
      <alignment horizontal="center" vertical="top"/>
    </xf>
    <xf numFmtId="0" fontId="3" fillId="0" borderId="4" xfId="3" quotePrefix="1" applyBorder="1" applyAlignment="1">
      <alignment horizontal="center" vertical="top"/>
    </xf>
    <xf numFmtId="0" fontId="3" fillId="0" borderId="5" xfId="3" quotePrefix="1" applyBorder="1" applyAlignment="1">
      <alignment horizontal="center" vertical="top"/>
    </xf>
    <xf numFmtId="0" fontId="3" fillId="0" borderId="6" xfId="3" quotePrefix="1" applyBorder="1" applyAlignment="1">
      <alignment horizontal="center" vertical="top"/>
    </xf>
    <xf numFmtId="0" fontId="0" fillId="0" borderId="35" xfId="0" quotePrefix="1" applyBorder="1" applyAlignment="1">
      <alignment horizontal="left" vertical="top" wrapText="1"/>
    </xf>
    <xf numFmtId="0" fontId="0" fillId="0" borderId="0" xfId="0" quotePrefix="1" applyBorder="1" applyAlignment="1">
      <alignment horizontal="left" vertical="top" wrapText="1"/>
    </xf>
    <xf numFmtId="0" fontId="6" fillId="0" borderId="0" xfId="5"/>
    <xf numFmtId="0" fontId="0" fillId="2" borderId="13" xfId="0" quotePrefix="1" applyFill="1" applyBorder="1" applyAlignment="1">
      <alignment horizontal="left" vertical="top" wrapText="1"/>
    </xf>
    <xf numFmtId="0" fontId="0" fillId="2" borderId="0" xfId="0" applyFill="1" applyBorder="1" applyAlignment="1">
      <alignment horizontal="left" vertical="top" wrapText="1"/>
    </xf>
    <xf numFmtId="0" fontId="0" fillId="2" borderId="15" xfId="0" applyFill="1" applyBorder="1" applyAlignment="1">
      <alignment horizontal="left" vertical="top" wrapText="1"/>
    </xf>
    <xf numFmtId="0" fontId="0" fillId="2" borderId="16" xfId="0" applyFill="1" applyBorder="1" applyAlignment="1">
      <alignment horizontal="left" vertical="top" wrapText="1"/>
    </xf>
  </cellXfs>
  <cellStyles count="8">
    <cellStyle name="Comma" xfId="6" builtinId="3"/>
    <cellStyle name="Heading 1" xfId="2" builtinId="16"/>
    <cellStyle name="Heading 2" xfId="3" builtinId="17"/>
    <cellStyle name="Heading 3" xfId="4" builtinId="18"/>
    <cellStyle name="Hyperlink" xfId="5" builtinId="8"/>
    <cellStyle name="Normal" xfId="0" builtinId="0"/>
    <cellStyle name="Normal 2" xfId="7"/>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Assisted Suicide Deaths and Prescriptions in</a:t>
            </a:r>
            <a:r>
              <a:rPr lang="en-US" baseline="0"/>
              <a:t> Oregon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4"/>
          <c:order val="4"/>
          <c:tx>
            <c:strRef>
              <c:f>Tables!$G$4</c:f>
              <c:strCache>
                <c:ptCount val="1"/>
                <c:pt idx="0">
                  <c:v>Deaths Current Presc.*</c:v>
                </c:pt>
              </c:strCache>
            </c:strRef>
          </c:tx>
          <c:spPr>
            <a:solidFill>
              <a:schemeClr val="accent5">
                <a:lumMod val="50000"/>
              </a:schemeClr>
            </a:solidFill>
            <a:ln>
              <a:noFill/>
            </a:ln>
            <a:effectLst/>
          </c:spPr>
          <c:invertIfNegative val="0"/>
          <c:cat>
            <c:strRef>
              <c:f>Tables!$B$5:$B$23</c:f>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f>Tables!$G$5:$G$23</c:f>
              <c:numCache>
                <c:formatCode>General</c:formatCode>
                <c:ptCount val="19"/>
                <c:pt idx="0">
                  <c:v>15</c:v>
                </c:pt>
                <c:pt idx="1">
                  <c:v>26</c:v>
                </c:pt>
                <c:pt idx="2">
                  <c:v>26</c:v>
                </c:pt>
                <c:pt idx="3">
                  <c:v>19</c:v>
                </c:pt>
                <c:pt idx="4">
                  <c:v>36</c:v>
                </c:pt>
                <c:pt idx="5" formatCode="#,##0">
                  <c:v>39</c:v>
                </c:pt>
                <c:pt idx="6" formatCode="#,##0">
                  <c:v>35</c:v>
                </c:pt>
                <c:pt idx="7" formatCode="#,##0">
                  <c:v>32</c:v>
                </c:pt>
                <c:pt idx="8" formatCode="#,##0">
                  <c:v>35</c:v>
                </c:pt>
                <c:pt idx="9" formatCode="#,##0">
                  <c:v>46</c:v>
                </c:pt>
                <c:pt idx="10" formatCode="#,##0">
                  <c:v>54</c:v>
                </c:pt>
                <c:pt idx="11" formatCode="#,##0">
                  <c:v>53</c:v>
                </c:pt>
                <c:pt idx="12" formatCode="#,##0">
                  <c:v>59</c:v>
                </c:pt>
                <c:pt idx="13" formatCode="#,##0">
                  <c:v>62</c:v>
                </c:pt>
                <c:pt idx="14" formatCode="#,##0">
                  <c:v>66</c:v>
                </c:pt>
                <c:pt idx="15" formatCode="#,##0">
                  <c:v>63</c:v>
                </c:pt>
                <c:pt idx="16" formatCode="#,##0">
                  <c:v>94</c:v>
                </c:pt>
                <c:pt idx="17" formatCode="#,##0">
                  <c:v>125</c:v>
                </c:pt>
                <c:pt idx="18" formatCode="#,##0">
                  <c:v>114</c:v>
                </c:pt>
              </c:numCache>
            </c:numRef>
          </c:val>
        </c:ser>
        <c:ser>
          <c:idx val="11"/>
          <c:order val="11"/>
          <c:tx>
            <c:v>Deaths Previous Prescriptions</c:v>
          </c:tx>
          <c:spPr>
            <a:solidFill>
              <a:schemeClr val="accent1">
                <a:lumMod val="75000"/>
              </a:schemeClr>
            </a:solidFill>
            <a:ln>
              <a:noFill/>
            </a:ln>
            <a:effectLst/>
          </c:spPr>
          <c:invertIfNegative val="0"/>
          <c:cat>
            <c:strRef>
              <c:f>Tables!$B$5:$B$23</c:f>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f>Tables!$H$4:$H$23</c:f>
              <c:numCache>
                <c:formatCode>General</c:formatCode>
                <c:ptCount val="20"/>
                <c:pt idx="0">
                  <c:v>0</c:v>
                </c:pt>
                <c:pt idx="1">
                  <c:v>0</c:v>
                </c:pt>
                <c:pt idx="2">
                  <c:v>1</c:v>
                </c:pt>
                <c:pt idx="3">
                  <c:v>1</c:v>
                </c:pt>
                <c:pt idx="4">
                  <c:v>2</c:v>
                </c:pt>
                <c:pt idx="5" formatCode="#,##0">
                  <c:v>2</c:v>
                </c:pt>
                <c:pt idx="6" formatCode="#,##0">
                  <c:v>3</c:v>
                </c:pt>
                <c:pt idx="7" formatCode="#,##0">
                  <c:v>2</c:v>
                </c:pt>
                <c:pt idx="8" formatCode="#,##0">
                  <c:v>6</c:v>
                </c:pt>
                <c:pt idx="9" formatCode="#,##0">
                  <c:v>11</c:v>
                </c:pt>
                <c:pt idx="10" formatCode="#,##0">
                  <c:v>3</c:v>
                </c:pt>
                <c:pt idx="11" formatCode="#,##0">
                  <c:v>6</c:v>
                </c:pt>
                <c:pt idx="12" formatCode="#,##0">
                  <c:v>6</c:v>
                </c:pt>
                <c:pt idx="13" formatCode="#,##0">
                  <c:v>6</c:v>
                </c:pt>
                <c:pt idx="14" formatCode="#,##0">
                  <c:v>8</c:v>
                </c:pt>
                <c:pt idx="15" formatCode="#,##0">
                  <c:v>11</c:v>
                </c:pt>
                <c:pt idx="16" formatCode="#,##0">
                  <c:v>8</c:v>
                </c:pt>
                <c:pt idx="17" formatCode="#,##0">
                  <c:v>11</c:v>
                </c:pt>
                <c:pt idx="18" formatCode="#,##0">
                  <c:v>0</c:v>
                </c:pt>
                <c:pt idx="19" formatCode="#,##0">
                  <c:v>0</c:v>
                </c:pt>
              </c:numCache>
            </c:numRef>
          </c:val>
        </c:ser>
        <c:dLbls>
          <c:showLegendKey val="0"/>
          <c:showVal val="0"/>
          <c:showCatName val="0"/>
          <c:showSerName val="0"/>
          <c:showPercent val="0"/>
          <c:showBubbleSize val="0"/>
        </c:dLbls>
        <c:gapWidth val="219"/>
        <c:overlap val="100"/>
        <c:axId val="382922352"/>
        <c:axId val="382917256"/>
        <c:extLst>
          <c:ext xmlns:c15="http://schemas.microsoft.com/office/drawing/2012/chart" uri="{02D57815-91ED-43cb-92C2-25804820EDAC}">
            <c15:filteredBarSeries>
              <c15:ser>
                <c:idx val="0"/>
                <c:order val="0"/>
                <c:tx>
                  <c:strRef>
                    <c:extLst>
                      <c:ext uri="{02D57815-91ED-43cb-92C2-25804820EDAC}">
                        <c15:formulaRef>
                          <c15:sqref>Tables!$B$4</c15:sqref>
                        </c15:formulaRef>
                      </c:ext>
                    </c:extLst>
                    <c:strCache>
                      <c:ptCount val="1"/>
                      <c:pt idx="0">
                        <c:v>Year</c:v>
                      </c:pt>
                    </c:strCache>
                  </c:strRef>
                </c:tx>
                <c:spPr>
                  <a:solidFill>
                    <a:schemeClr val="accent1"/>
                  </a:solidFill>
                  <a:ln>
                    <a:noFill/>
                  </a:ln>
                  <a:effectLst/>
                </c:spPr>
                <c:invertIfNegative val="0"/>
                <c:cat>
                  <c:strRef>
                    <c:extLst>
                      <c:ex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c:ext uri="{02D57815-91ED-43cb-92C2-25804820EDAC}">
                        <c15:formulaRef>
                          <c15:sqref>Tables!$B$5:$B$23</c15:sqref>
                        </c15:formulaRef>
                      </c:ext>
                    </c:extLst>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2016</c:v>
                      </c:pt>
                    </c:numCache>
                  </c:numRef>
                </c:val>
              </c15:ser>
            </c15:filteredBarSeries>
            <c15:filteredBarSeries>
              <c15:ser>
                <c:idx val="1"/>
                <c:order val="1"/>
                <c:tx>
                  <c:strRef>
                    <c:extLst xmlns:c15="http://schemas.microsoft.com/office/drawing/2012/chart">
                      <c:ext xmlns:c15="http://schemas.microsoft.com/office/drawing/2012/chart" uri="{02D57815-91ED-43cb-92C2-25804820EDAC}">
                        <c15:formulaRef>
                          <c15:sqref>Tables!$C$4</c15:sqref>
                        </c15:formulaRef>
                      </c:ext>
                    </c:extLst>
                    <c:strCache>
                      <c:ptCount val="1"/>
                      <c:pt idx="0">
                        <c:v>Population①</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Tables!$C$5:$C$23</c15:sqref>
                        </c15:formulaRef>
                      </c:ext>
                    </c:extLst>
                    <c:numCache>
                      <c:formatCode>#,##0</c:formatCode>
                      <c:ptCount val="19"/>
                      <c:pt idx="0">
                        <c:v>3352449</c:v>
                      </c:pt>
                      <c:pt idx="1">
                        <c:v>3393941</c:v>
                      </c:pt>
                      <c:pt idx="2">
                        <c:v>3421399</c:v>
                      </c:pt>
                      <c:pt idx="3">
                        <c:v>3467937</c:v>
                      </c:pt>
                      <c:pt idx="4">
                        <c:v>3513424</c:v>
                      </c:pt>
                      <c:pt idx="5">
                        <c:v>3547376</c:v>
                      </c:pt>
                      <c:pt idx="6">
                        <c:v>3569463</c:v>
                      </c:pt>
                      <c:pt idx="7">
                        <c:v>3613202</c:v>
                      </c:pt>
                      <c:pt idx="8">
                        <c:v>3670883</c:v>
                      </c:pt>
                      <c:pt idx="9">
                        <c:v>3722417</c:v>
                      </c:pt>
                      <c:pt idx="10">
                        <c:v>3768748</c:v>
                      </c:pt>
                      <c:pt idx="11">
                        <c:v>3808600</c:v>
                      </c:pt>
                      <c:pt idx="12">
                        <c:v>3837083</c:v>
                      </c:pt>
                      <c:pt idx="13">
                        <c:v>3867644</c:v>
                      </c:pt>
                      <c:pt idx="14">
                        <c:v>3898684</c:v>
                      </c:pt>
                      <c:pt idx="15">
                        <c:v>3928068</c:v>
                      </c:pt>
                      <c:pt idx="16">
                        <c:v>3970239</c:v>
                      </c:pt>
                      <c:pt idx="17">
                        <c:v>4028977</c:v>
                      </c:pt>
                      <c:pt idx="18">
                        <c:v>4093465</c:v>
                      </c:pt>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Tables!$D$4</c15:sqref>
                        </c15:formulaRef>
                      </c:ext>
                    </c:extLst>
                    <c:strCache>
                      <c:ptCount val="1"/>
                      <c:pt idx="0">
                        <c:v>All Deaths②</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Tables!$D$5:$D$23</c15:sqref>
                        </c15:formulaRef>
                      </c:ext>
                    </c:extLst>
                    <c:numCache>
                      <c:formatCode>#,##0</c:formatCode>
                      <c:ptCount val="19"/>
                      <c:pt idx="0">
                        <c:v>29346</c:v>
                      </c:pt>
                      <c:pt idx="1">
                        <c:v>29356</c:v>
                      </c:pt>
                      <c:pt idx="2">
                        <c:v>29541</c:v>
                      </c:pt>
                      <c:pt idx="3">
                        <c:v>30128</c:v>
                      </c:pt>
                      <c:pt idx="4">
                        <c:v>31082</c:v>
                      </c:pt>
                      <c:pt idx="5">
                        <c:v>30813</c:v>
                      </c:pt>
                      <c:pt idx="6">
                        <c:v>30201</c:v>
                      </c:pt>
                      <c:pt idx="7">
                        <c:v>30854</c:v>
                      </c:pt>
                      <c:pt idx="8">
                        <c:v>31304</c:v>
                      </c:pt>
                      <c:pt idx="9">
                        <c:v>31433</c:v>
                      </c:pt>
                      <c:pt idx="10">
                        <c:v>32020</c:v>
                      </c:pt>
                      <c:pt idx="11">
                        <c:v>31547</c:v>
                      </c:pt>
                      <c:pt idx="12">
                        <c:v>31899</c:v>
                      </c:pt>
                      <c:pt idx="13">
                        <c:v>32731</c:v>
                      </c:pt>
                      <c:pt idx="14">
                        <c:v>32475</c:v>
                      </c:pt>
                      <c:pt idx="15">
                        <c:v>33931</c:v>
                      </c:pt>
                      <c:pt idx="16">
                        <c:v>34160</c:v>
                      </c:pt>
                      <c:pt idx="17">
                        <c:v>35709</c:v>
                      </c:pt>
                      <c:pt idx="18">
                        <c:v>35799</c:v>
                      </c:pt>
                    </c:numCache>
                  </c:numRef>
                </c:val>
              </c15:ser>
            </c15:filteredBarSeries>
            <c15:filteredBarSeries>
              <c15:ser>
                <c:idx val="3"/>
                <c:order val="3"/>
                <c:tx>
                  <c:strRef>
                    <c:extLst xmlns:c15="http://schemas.microsoft.com/office/drawing/2012/chart">
                      <c:ext xmlns:c15="http://schemas.microsoft.com/office/drawing/2012/chart" uri="{02D57815-91ED-43cb-92C2-25804820EDAC}">
                        <c15:formulaRef>
                          <c15:sqref>Tables!$E$4</c15:sqref>
                        </c15:formulaRef>
                      </c:ext>
                    </c:extLst>
                    <c:strCache>
                      <c:ptCount val="1"/>
                      <c:pt idx="0">
                        <c:v>Mortality per 100,000 Population</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Tables!$E$5:$E$23</c15:sqref>
                        </c15:formulaRef>
                      </c:ext>
                    </c:extLst>
                    <c:numCache>
                      <c:formatCode>#,##0.0</c:formatCode>
                      <c:ptCount val="19"/>
                      <c:pt idx="0">
                        <c:v>875.36007259170833</c:v>
                      </c:pt>
                      <c:pt idx="1">
                        <c:v>864.95316212037869</c:v>
                      </c:pt>
                      <c:pt idx="2">
                        <c:v>863.41873601997304</c:v>
                      </c:pt>
                      <c:pt idx="3">
                        <c:v>868.75857318053932</c:v>
                      </c:pt>
                      <c:pt idx="4">
                        <c:v>884.66407698017667</c:v>
                      </c:pt>
                      <c:pt idx="5">
                        <c:v>868.61387121072028</c:v>
                      </c:pt>
                      <c:pt idx="6">
                        <c:v>846.0936561045736</c:v>
                      </c:pt>
                      <c:pt idx="7">
                        <c:v>853.92402638988904</c:v>
                      </c:pt>
                      <c:pt idx="8">
                        <c:v>852.76485248916947</c:v>
                      </c:pt>
                      <c:pt idx="9">
                        <c:v>844.42446937030434</c:v>
                      </c:pt>
                      <c:pt idx="10">
                        <c:v>849.61902467344601</c:v>
                      </c:pt>
                      <c:pt idx="11">
                        <c:v>828.30961508165728</c:v>
                      </c:pt>
                      <c:pt idx="12">
                        <c:v>831.33463623278408</c:v>
                      </c:pt>
                      <c:pt idx="13">
                        <c:v>846.27747538294636</c:v>
                      </c:pt>
                      <c:pt idx="14">
                        <c:v>832.97338281327745</c:v>
                      </c:pt>
                      <c:pt idx="15">
                        <c:v>863.80887499910909</c:v>
                      </c:pt>
                      <c:pt idx="16">
                        <c:v>860.40160302692095</c:v>
                      </c:pt>
                      <c:pt idx="17">
                        <c:v>886.30438942689432</c:v>
                      </c:pt>
                      <c:pt idx="18">
                        <c:v>874.54027333811325</c:v>
                      </c:pt>
                    </c:numCache>
                  </c:numRef>
                </c:val>
              </c15:ser>
            </c15:filteredBarSeries>
            <c15:filteredBarSeries>
              <c15:ser>
                <c:idx val="6"/>
                <c:order val="6"/>
                <c:tx>
                  <c:strRef>
                    <c:extLst xmlns:c15="http://schemas.microsoft.com/office/drawing/2012/chart">
                      <c:ext xmlns:c15="http://schemas.microsoft.com/office/drawing/2012/chart" uri="{02D57815-91ED-43cb-92C2-25804820EDAC}">
                        <c15:formulaRef>
                          <c15:sqref>Tables!$Q$4</c15:sqref>
                        </c15:formulaRef>
                      </c:ext>
                    </c:extLst>
                    <c:strCache>
                      <c:ptCount val="1"/>
                      <c:pt idx="0">
                        <c:v>Prescriptions per 100,000 Population</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Tables!$Q$5:$Q$23</c15:sqref>
                        </c15:formulaRef>
                      </c:ext>
                    </c:extLst>
                    <c:numCache>
                      <c:formatCode>0.0</c:formatCode>
                      <c:ptCount val="19"/>
                      <c:pt idx="0">
                        <c:v>0.68606561949189981</c:v>
                      </c:pt>
                      <c:pt idx="1">
                        <c:v>0.97232096845525595</c:v>
                      </c:pt>
                      <c:pt idx="2">
                        <c:v>1.1398845910693256</c:v>
                      </c:pt>
                      <c:pt idx="3">
                        <c:v>1.2687658397485306</c:v>
                      </c:pt>
                      <c:pt idx="4">
                        <c:v>1.6508112883614388</c:v>
                      </c:pt>
                      <c:pt idx="5">
                        <c:v>1.88872000036083</c:v>
                      </c:pt>
                      <c:pt idx="6">
                        <c:v>1.6809251139457111</c:v>
                      </c:pt>
                      <c:pt idx="7">
                        <c:v>1.7989583754243468</c:v>
                      </c:pt>
                      <c:pt idx="8">
                        <c:v>1.7706911388894715</c:v>
                      </c:pt>
                      <c:pt idx="9">
                        <c:v>2.2834625997033648</c:v>
                      </c:pt>
                      <c:pt idx="10">
                        <c:v>2.3349929472599387</c:v>
                      </c:pt>
                      <c:pt idx="11">
                        <c:v>2.4943548810586567</c:v>
                      </c:pt>
                      <c:pt idx="12">
                        <c:v>2.5019005322532766</c:v>
                      </c:pt>
                      <c:pt idx="13">
                        <c:v>2.9475308482373248</c:v>
                      </c:pt>
                      <c:pt idx="14">
                        <c:v>2.9497132878684194</c:v>
                      </c:pt>
                      <c:pt idx="15">
                        <c:v>3.1058525463408477</c:v>
                      </c:pt>
                      <c:pt idx="16">
                        <c:v>3.904047086334097</c:v>
                      </c:pt>
                      <c:pt idx="17">
                        <c:v>5.4108027918749597</c:v>
                      </c:pt>
                      <c:pt idx="18">
                        <c:v>4.9835530534644858</c:v>
                      </c:pt>
                    </c:numCache>
                  </c:numRef>
                </c:val>
              </c15:ser>
            </c15:filteredBarSeries>
            <c15:filteredBarSeries>
              <c15:ser>
                <c:idx val="7"/>
                <c:order val="7"/>
                <c:tx>
                  <c:strRef>
                    <c:extLst xmlns:c15="http://schemas.microsoft.com/office/drawing/2012/chart">
                      <c:ext xmlns:c15="http://schemas.microsoft.com/office/drawing/2012/chart" uri="{02D57815-91ED-43cb-92C2-25804820EDAC}">
                        <c15:formulaRef>
                          <c15:sqref>Tables!$R$4</c15:sqref>
                        </c15:formulaRef>
                      </c:ext>
                    </c:extLst>
                    <c:strCache>
                      <c:ptCount val="1"/>
                      <c:pt idx="0">
                        <c:v>Assisted Suicide per 100,000 Population</c:v>
                      </c:pt>
                    </c:strCache>
                  </c:strRef>
                </c:tx>
                <c:spPr>
                  <a:solidFill>
                    <a:schemeClr val="accent2">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Tables!$R$5:$R$23</c15:sqref>
                        </c15:formulaRef>
                      </c:ext>
                    </c:extLst>
                    <c:numCache>
                      <c:formatCode>#,##0.0</c:formatCode>
                      <c:ptCount val="19"/>
                      <c:pt idx="0">
                        <c:v>0.44743409966863029</c:v>
                      </c:pt>
                      <c:pt idx="1">
                        <c:v>0.79553533782702757</c:v>
                      </c:pt>
                      <c:pt idx="2">
                        <c:v>0.78915087074030243</c:v>
                      </c:pt>
                      <c:pt idx="3">
                        <c:v>0.60554733260725324</c:v>
                      </c:pt>
                      <c:pt idx="4">
                        <c:v>1.0815660165126668</c:v>
                      </c:pt>
                      <c:pt idx="5">
                        <c:v>1.1839737315694756</c:v>
                      </c:pt>
                      <c:pt idx="6">
                        <c:v>1.0365704869331884</c:v>
                      </c:pt>
                      <c:pt idx="7">
                        <c:v>1.0516987425557718</c:v>
                      </c:pt>
                      <c:pt idx="8">
                        <c:v>1.2531044982910107</c:v>
                      </c:pt>
                      <c:pt idx="9">
                        <c:v>1.3163490280642927</c:v>
                      </c:pt>
                      <c:pt idx="10">
                        <c:v>1.5920406458590493</c:v>
                      </c:pt>
                      <c:pt idx="11">
                        <c:v>1.549125662973271</c:v>
                      </c:pt>
                      <c:pt idx="12">
                        <c:v>1.6939951520464895</c:v>
                      </c:pt>
                      <c:pt idx="13">
                        <c:v>1.8098873629527432</c:v>
                      </c:pt>
                      <c:pt idx="14">
                        <c:v>1.9750254188336374</c:v>
                      </c:pt>
                      <c:pt idx="15">
                        <c:v>1.8075043507393458</c:v>
                      </c:pt>
                      <c:pt idx="16">
                        <c:v>2.6446770584843882</c:v>
                      </c:pt>
                      <c:pt idx="17">
                        <c:v>3.1025245366255505</c:v>
                      </c:pt>
                      <c:pt idx="18">
                        <c:v>2.7849267063478007</c:v>
                      </c:pt>
                    </c:numCache>
                  </c:numRef>
                </c:val>
              </c15:ser>
            </c15:filteredBarSeries>
            <c15:filteredBarSeries>
              <c15:ser>
                <c:idx val="8"/>
                <c:order val="8"/>
                <c:tx>
                  <c:strRef>
                    <c:extLst xmlns:c15="http://schemas.microsoft.com/office/drawing/2012/chart">
                      <c:ext xmlns:c15="http://schemas.microsoft.com/office/drawing/2012/chart" uri="{02D57815-91ED-43cb-92C2-25804820EDAC}">
                        <c15:formulaRef>
                          <c15:sqref>Tables!$S$4</c15:sqref>
                        </c15:formulaRef>
                      </c:ext>
                    </c:extLst>
                    <c:strCache>
                      <c:ptCount val="1"/>
                      <c:pt idx="0">
                        <c:v>Assisted Suicide as  % of All Deaths</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Tables!$S$5:$S$23</c15:sqref>
                        </c15:formulaRef>
                      </c:ext>
                    </c:extLst>
                    <c:numCache>
                      <c:formatCode>0.0%</c:formatCode>
                      <c:ptCount val="19"/>
                      <c:pt idx="0">
                        <c:v>5.1114291555919033E-4</c:v>
                      </c:pt>
                      <c:pt idx="1">
                        <c:v>9.1974383430985145E-4</c:v>
                      </c:pt>
                      <c:pt idx="2">
                        <c:v>9.1398395450390977E-4</c:v>
                      </c:pt>
                      <c:pt idx="3">
                        <c:v>6.9702602230483268E-4</c:v>
                      </c:pt>
                      <c:pt idx="4">
                        <c:v>1.2225725500289557E-3</c:v>
                      </c:pt>
                      <c:pt idx="5">
                        <c:v>1.363061045662545E-3</c:v>
                      </c:pt>
                      <c:pt idx="6">
                        <c:v>1.2251249958610641E-3</c:v>
                      </c:pt>
                      <c:pt idx="7">
                        <c:v>1.2316069229273351E-3</c:v>
                      </c:pt>
                      <c:pt idx="8">
                        <c:v>1.4694607717863533E-3</c:v>
                      </c:pt>
                      <c:pt idx="9">
                        <c:v>1.5588712499602329E-3</c:v>
                      </c:pt>
                      <c:pt idx="10">
                        <c:v>1.8738288569643974E-3</c:v>
                      </c:pt>
                      <c:pt idx="11">
                        <c:v>1.8702253780074176E-3</c:v>
                      </c:pt>
                      <c:pt idx="12">
                        <c:v>2.0376814320198127E-3</c:v>
                      </c:pt>
                      <c:pt idx="13">
                        <c:v>2.1386453209495584E-3</c:v>
                      </c:pt>
                      <c:pt idx="14">
                        <c:v>2.3710546574287916E-3</c:v>
                      </c:pt>
                      <c:pt idx="15">
                        <c:v>2.0924818013026438E-3</c:v>
                      </c:pt>
                      <c:pt idx="16">
                        <c:v>3.0737704918032786E-3</c:v>
                      </c:pt>
                      <c:pt idx="17">
                        <c:v>3.5005180766753481E-3</c:v>
                      </c:pt>
                      <c:pt idx="18">
                        <c:v>3.1844464929187966E-3</c:v>
                      </c:pt>
                    </c:numCache>
                  </c:numRef>
                </c:val>
              </c15:ser>
            </c15:filteredBarSeries>
            <c15:filteredBarSeries>
              <c15:ser>
                <c:idx val="9"/>
                <c:order val="9"/>
                <c:tx>
                  <c:strRef>
                    <c:extLst xmlns:c15="http://schemas.microsoft.com/office/drawing/2012/chart">
                      <c:ext xmlns:c15="http://schemas.microsoft.com/office/drawing/2012/chart" uri="{02D57815-91ED-43cb-92C2-25804820EDAC}">
                        <c15:formulaRef>
                          <c15:sqref>Tables!$T$4</c15:sqref>
                        </c15:formulaRef>
                      </c:ext>
                    </c:extLst>
                    <c:strCache>
                      <c:ptCount val="1"/>
                      <c:pt idx="0">
                        <c:v>Prescribing Physicians*</c:v>
                      </c:pt>
                    </c:strCache>
                  </c:strRef>
                </c:tx>
                <c:spPr>
                  <a:solidFill>
                    <a:schemeClr val="accent4">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Tables!$T$5:$T$23</c15:sqref>
                        </c15:formulaRef>
                      </c:ext>
                    </c:extLst>
                    <c:numCache>
                      <c:formatCode>General</c:formatCode>
                      <c:ptCount val="19"/>
                      <c:pt idx="0">
                        <c:v>0</c:v>
                      </c:pt>
                      <c:pt idx="1">
                        <c:v>0</c:v>
                      </c:pt>
                      <c:pt idx="2">
                        <c:v>22</c:v>
                      </c:pt>
                      <c:pt idx="3">
                        <c:v>33</c:v>
                      </c:pt>
                      <c:pt idx="4">
                        <c:v>33</c:v>
                      </c:pt>
                      <c:pt idx="5" formatCode="#,##0">
                        <c:v>42</c:v>
                      </c:pt>
                      <c:pt idx="6" formatCode="#,##0">
                        <c:v>40</c:v>
                      </c:pt>
                      <c:pt idx="7" formatCode="#,##0">
                        <c:v>40</c:v>
                      </c:pt>
                      <c:pt idx="8" formatCode="#,##0">
                        <c:v>41</c:v>
                      </c:pt>
                      <c:pt idx="9" formatCode="#,##0">
                        <c:v>46</c:v>
                      </c:pt>
                      <c:pt idx="10" formatCode="#,##0">
                        <c:v>60</c:v>
                      </c:pt>
                      <c:pt idx="11" formatCode="#,##0">
                        <c:v>64</c:v>
                      </c:pt>
                      <c:pt idx="12" formatCode="#,##0">
                        <c:v>59</c:v>
                      </c:pt>
                      <c:pt idx="13" formatCode="#,##0">
                        <c:v>62</c:v>
                      </c:pt>
                      <c:pt idx="14" formatCode="#,##0">
                        <c:v>62</c:v>
                      </c:pt>
                      <c:pt idx="15" formatCode="#,##0">
                        <c:v>62</c:v>
                      </c:pt>
                      <c:pt idx="16" formatCode="#,##0">
                        <c:v>83</c:v>
                      </c:pt>
                      <c:pt idx="17" formatCode="#,##0">
                        <c:v>106</c:v>
                      </c:pt>
                      <c:pt idx="18" formatCode="#,##0">
                        <c:v>102</c:v>
                      </c:pt>
                    </c:numCache>
                  </c:numRef>
                </c:val>
              </c15:ser>
            </c15:filteredBarSeries>
            <c15:filteredBarSeries>
              <c15:ser>
                <c:idx val="10"/>
                <c:order val="10"/>
                <c:tx>
                  <c:strRef>
                    <c:extLst xmlns:c15="http://schemas.microsoft.com/office/drawing/2012/chart">
                      <c:ext xmlns:c15="http://schemas.microsoft.com/office/drawing/2012/chart" uri="{02D57815-91ED-43cb-92C2-25804820EDAC}">
                        <c15:formulaRef>
                          <c15:sqref>Tables!$U$4</c15:sqref>
                        </c15:formulaRef>
                      </c:ext>
                    </c:extLst>
                    <c:strCache>
                      <c:ptCount val="1"/>
                      <c:pt idx="0">
                        <c:v>Percentage of All Physicians</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Tables!$U$5:$U$23</c15:sqref>
                        </c15:formulaRef>
                      </c:ext>
                    </c:extLst>
                    <c:numCache>
                      <c:formatCode>0.0%</c:formatCode>
                      <c:ptCount val="19"/>
                      <c:pt idx="4">
                        <c:v>3.3286261851926567E-3</c:v>
                      </c:pt>
                      <c:pt idx="5">
                        <c:v>4.2826552462526769E-3</c:v>
                      </c:pt>
                      <c:pt idx="6">
                        <c:v>3.8565368299267257E-3</c:v>
                      </c:pt>
                      <c:pt idx="7">
                        <c:v>3.8602586373287012E-3</c:v>
                      </c:pt>
                      <c:pt idx="8">
                        <c:v>3.6933609584722097E-3</c:v>
                      </c:pt>
                      <c:pt idx="9">
                        <c:v>3.9982616253802696E-3</c:v>
                      </c:pt>
                      <c:pt idx="10">
                        <c:v>5.1137816415239073E-3</c:v>
                      </c:pt>
                      <c:pt idx="11">
                        <c:v>5.3543043587383921E-3</c:v>
                      </c:pt>
                      <c:pt idx="12">
                        <c:v>4.8804698486227148E-3</c:v>
                      </c:pt>
                      <c:pt idx="13">
                        <c:v>5.2013422818791948E-3</c:v>
                      </c:pt>
                      <c:pt idx="14">
                        <c:v>4.7299359169972535E-3</c:v>
                      </c:pt>
                      <c:pt idx="15">
                        <c:v>3.354796818353985E-3</c:v>
                      </c:pt>
                      <c:pt idx="16">
                        <c:v>4.2136257488069855E-3</c:v>
                      </c:pt>
                      <c:pt idx="17">
                        <c:v>5.0030679190069382E-3</c:v>
                      </c:pt>
                      <c:pt idx="18">
                        <c:v>4.7344968436687706E-3</c:v>
                      </c:pt>
                    </c:numCache>
                  </c:numRef>
                </c:val>
              </c15:ser>
            </c15:filteredBarSeries>
          </c:ext>
        </c:extLst>
      </c:barChart>
      <c:lineChart>
        <c:grouping val="standard"/>
        <c:varyColors val="0"/>
        <c:ser>
          <c:idx val="5"/>
          <c:order val="5"/>
          <c:tx>
            <c:strRef>
              <c:f>Tables!$O$4</c:f>
              <c:strCache>
                <c:ptCount val="1"/>
                <c:pt idx="0">
                  <c:v>Prescriptions*</c:v>
                </c:pt>
              </c:strCache>
            </c:strRef>
          </c:tx>
          <c:spPr>
            <a:ln w="28575" cap="rnd">
              <a:solidFill>
                <a:srgbClr val="7030A0"/>
              </a:solidFill>
              <a:round/>
            </a:ln>
            <a:effectLst/>
          </c:spPr>
          <c:marker>
            <c:symbol val="none"/>
          </c:marker>
          <c:cat>
            <c:strRef>
              <c:f>Tables!$B$5:$B$23</c:f>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f>Tables!$O$5:$O$23</c:f>
              <c:numCache>
                <c:formatCode>General</c:formatCode>
                <c:ptCount val="19"/>
                <c:pt idx="0">
                  <c:v>23</c:v>
                </c:pt>
                <c:pt idx="1">
                  <c:v>33</c:v>
                </c:pt>
                <c:pt idx="2">
                  <c:v>39</c:v>
                </c:pt>
                <c:pt idx="3">
                  <c:v>44</c:v>
                </c:pt>
                <c:pt idx="4">
                  <c:v>58</c:v>
                </c:pt>
                <c:pt idx="5" formatCode="#,##0">
                  <c:v>67</c:v>
                </c:pt>
                <c:pt idx="6">
                  <c:v>60</c:v>
                </c:pt>
                <c:pt idx="7" formatCode="#,##0">
                  <c:v>65</c:v>
                </c:pt>
                <c:pt idx="8" formatCode="#,##0">
                  <c:v>65</c:v>
                </c:pt>
                <c:pt idx="9" formatCode="#,##0">
                  <c:v>85</c:v>
                </c:pt>
                <c:pt idx="10" formatCode="#,##0">
                  <c:v>88</c:v>
                </c:pt>
                <c:pt idx="11" formatCode="#,##0">
                  <c:v>95</c:v>
                </c:pt>
                <c:pt idx="12" formatCode="#,##0">
                  <c:v>96</c:v>
                </c:pt>
                <c:pt idx="13" formatCode="#,##0">
                  <c:v>114</c:v>
                </c:pt>
                <c:pt idx="14" formatCode="#,##0">
                  <c:v>115</c:v>
                </c:pt>
                <c:pt idx="15" formatCode="#,##0">
                  <c:v>122</c:v>
                </c:pt>
                <c:pt idx="16" formatCode="#,##0">
                  <c:v>155</c:v>
                </c:pt>
                <c:pt idx="17" formatCode="#,##0">
                  <c:v>218</c:v>
                </c:pt>
                <c:pt idx="18" formatCode="#,##0">
                  <c:v>204</c:v>
                </c:pt>
              </c:numCache>
            </c:numRef>
          </c:val>
          <c:smooth val="0"/>
        </c:ser>
        <c:dLbls>
          <c:showLegendKey val="0"/>
          <c:showVal val="0"/>
          <c:showCatName val="0"/>
          <c:showSerName val="0"/>
          <c:showPercent val="0"/>
          <c:showBubbleSize val="0"/>
        </c:dLbls>
        <c:marker val="1"/>
        <c:smooth val="0"/>
        <c:axId val="382922352"/>
        <c:axId val="382917256"/>
      </c:lineChart>
      <c:catAx>
        <c:axId val="3829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2917256"/>
        <c:crosses val="autoZero"/>
        <c:auto val="1"/>
        <c:lblAlgn val="ctr"/>
        <c:lblOffset val="100"/>
        <c:noMultiLvlLbl val="0"/>
      </c:catAx>
      <c:valAx>
        <c:axId val="3829172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2922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Assisted Suicide Deaths as Percentage</a:t>
            </a:r>
            <a:r>
              <a:rPr lang="en-US" baseline="0"/>
              <a:t> of </a:t>
            </a:r>
            <a:r>
              <a:rPr lang="en-US"/>
              <a:t>Prescriptions in Oregon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6"/>
          <c:order val="6"/>
          <c:tx>
            <c:strRef>
              <c:f>Tables!$P$4</c:f>
              <c:strCache>
                <c:ptCount val="1"/>
                <c:pt idx="0">
                  <c:v>Deaths as Percentage of Prescriptions</c:v>
                </c:pt>
              </c:strCache>
            </c:strRef>
          </c:tx>
          <c:spPr>
            <a:solidFill>
              <a:srgbClr val="002060"/>
            </a:solidFill>
            <a:ln>
              <a:noFill/>
            </a:ln>
            <a:effectLst/>
          </c:spPr>
          <c:invertIfNegative val="0"/>
          <c:cat>
            <c:strRef>
              <c:f>Tables!$B$5:$B$23</c:f>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f>Tables!$P$5:$P$23</c:f>
              <c:numCache>
                <c:formatCode>0%</c:formatCode>
                <c:ptCount val="19"/>
                <c:pt idx="0">
                  <c:v>0.65217391304347827</c:v>
                </c:pt>
                <c:pt idx="1">
                  <c:v>0.81818181818181823</c:v>
                </c:pt>
                <c:pt idx="2">
                  <c:v>0.69230769230769229</c:v>
                </c:pt>
                <c:pt idx="3">
                  <c:v>0.47727272727272729</c:v>
                </c:pt>
                <c:pt idx="4">
                  <c:v>0.65517241379310343</c:v>
                </c:pt>
                <c:pt idx="5">
                  <c:v>0.62686567164179108</c:v>
                </c:pt>
                <c:pt idx="6">
                  <c:v>0.6166666666666667</c:v>
                </c:pt>
                <c:pt idx="7">
                  <c:v>0.58461538461538465</c:v>
                </c:pt>
                <c:pt idx="8">
                  <c:v>0.70769230769230773</c:v>
                </c:pt>
                <c:pt idx="9">
                  <c:v>0.57647058823529407</c:v>
                </c:pt>
                <c:pt idx="10">
                  <c:v>0.68181818181818177</c:v>
                </c:pt>
                <c:pt idx="11">
                  <c:v>0.62105263157894741</c:v>
                </c:pt>
                <c:pt idx="12">
                  <c:v>0.67708333333333337</c:v>
                </c:pt>
                <c:pt idx="13">
                  <c:v>0.61403508771929827</c:v>
                </c:pt>
                <c:pt idx="14">
                  <c:v>0.66956521739130437</c:v>
                </c:pt>
                <c:pt idx="15">
                  <c:v>0.58196721311475408</c:v>
                </c:pt>
                <c:pt idx="16">
                  <c:v>0.67741935483870963</c:v>
                </c:pt>
                <c:pt idx="17">
                  <c:v>0.57339449541284404</c:v>
                </c:pt>
                <c:pt idx="18">
                  <c:v>0.55882352941176472</c:v>
                </c:pt>
              </c:numCache>
            </c:numRef>
          </c:val>
        </c:ser>
        <c:dLbls>
          <c:showLegendKey val="0"/>
          <c:showVal val="0"/>
          <c:showCatName val="0"/>
          <c:showSerName val="0"/>
          <c:showPercent val="0"/>
          <c:showBubbleSize val="0"/>
        </c:dLbls>
        <c:gapWidth val="150"/>
        <c:overlap val="100"/>
        <c:axId val="382922744"/>
        <c:axId val="382924704"/>
        <c:extLst>
          <c:ext xmlns:c15="http://schemas.microsoft.com/office/drawing/2012/chart" uri="{02D57815-91ED-43cb-92C2-25804820EDAC}">
            <c15:filteredBarSeries>
              <c15:ser>
                <c:idx val="0"/>
                <c:order val="0"/>
                <c:tx>
                  <c:strRef>
                    <c:extLst>
                      <c:ext uri="{02D57815-91ED-43cb-92C2-25804820EDAC}">
                        <c15:formulaRef>
                          <c15:sqref>Tables!$B$4</c15:sqref>
                        </c15:formulaRef>
                      </c:ext>
                    </c:extLst>
                    <c:strCache>
                      <c:ptCount val="1"/>
                      <c:pt idx="0">
                        <c:v>Year</c:v>
                      </c:pt>
                    </c:strCache>
                  </c:strRef>
                </c:tx>
                <c:spPr>
                  <a:solidFill>
                    <a:schemeClr val="accent1"/>
                  </a:solidFill>
                  <a:ln>
                    <a:noFill/>
                  </a:ln>
                  <a:effectLst/>
                </c:spPr>
                <c:invertIfNegative val="0"/>
                <c:cat>
                  <c:strRef>
                    <c:extLst>
                      <c:ex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c:ext uri="{02D57815-91ED-43cb-92C2-25804820EDAC}">
                        <c15:formulaRef>
                          <c15:sqref>Tables!$B$5:$B$23</c15:sqref>
                        </c15:formulaRef>
                      </c:ext>
                    </c:extLst>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2016</c:v>
                      </c:pt>
                    </c:numCache>
                  </c:numRef>
                </c:val>
              </c15:ser>
            </c15:filteredBarSeries>
            <c15:filteredBarSeries>
              <c15:ser>
                <c:idx val="1"/>
                <c:order val="1"/>
                <c:tx>
                  <c:strRef>
                    <c:extLst xmlns:c15="http://schemas.microsoft.com/office/drawing/2012/chart">
                      <c:ext xmlns:c15="http://schemas.microsoft.com/office/drawing/2012/chart" uri="{02D57815-91ED-43cb-92C2-25804820EDAC}">
                        <c15:formulaRef>
                          <c15:sqref>Tables!$C$4</c15:sqref>
                        </c15:formulaRef>
                      </c:ext>
                    </c:extLst>
                    <c:strCache>
                      <c:ptCount val="1"/>
                      <c:pt idx="0">
                        <c:v>Population①</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Tables!$C$5:$C$23</c15:sqref>
                        </c15:formulaRef>
                      </c:ext>
                    </c:extLst>
                    <c:numCache>
                      <c:formatCode>#,##0</c:formatCode>
                      <c:ptCount val="19"/>
                      <c:pt idx="0">
                        <c:v>3352449</c:v>
                      </c:pt>
                      <c:pt idx="1">
                        <c:v>3393941</c:v>
                      </c:pt>
                      <c:pt idx="2">
                        <c:v>3421399</c:v>
                      </c:pt>
                      <c:pt idx="3">
                        <c:v>3467937</c:v>
                      </c:pt>
                      <c:pt idx="4">
                        <c:v>3513424</c:v>
                      </c:pt>
                      <c:pt idx="5">
                        <c:v>3547376</c:v>
                      </c:pt>
                      <c:pt idx="6">
                        <c:v>3569463</c:v>
                      </c:pt>
                      <c:pt idx="7">
                        <c:v>3613202</c:v>
                      </c:pt>
                      <c:pt idx="8">
                        <c:v>3670883</c:v>
                      </c:pt>
                      <c:pt idx="9">
                        <c:v>3722417</c:v>
                      </c:pt>
                      <c:pt idx="10">
                        <c:v>3768748</c:v>
                      </c:pt>
                      <c:pt idx="11">
                        <c:v>3808600</c:v>
                      </c:pt>
                      <c:pt idx="12">
                        <c:v>3837083</c:v>
                      </c:pt>
                      <c:pt idx="13">
                        <c:v>3867644</c:v>
                      </c:pt>
                      <c:pt idx="14">
                        <c:v>3898684</c:v>
                      </c:pt>
                      <c:pt idx="15">
                        <c:v>3928068</c:v>
                      </c:pt>
                      <c:pt idx="16">
                        <c:v>3970239</c:v>
                      </c:pt>
                      <c:pt idx="17">
                        <c:v>4028977</c:v>
                      </c:pt>
                      <c:pt idx="18">
                        <c:v>4093465</c:v>
                      </c:pt>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Tables!$D$4</c15:sqref>
                        </c15:formulaRef>
                      </c:ext>
                    </c:extLst>
                    <c:strCache>
                      <c:ptCount val="1"/>
                      <c:pt idx="0">
                        <c:v>All Deaths②</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Tables!$D$5:$D$23</c15:sqref>
                        </c15:formulaRef>
                      </c:ext>
                    </c:extLst>
                    <c:numCache>
                      <c:formatCode>#,##0</c:formatCode>
                      <c:ptCount val="19"/>
                      <c:pt idx="0">
                        <c:v>29346</c:v>
                      </c:pt>
                      <c:pt idx="1">
                        <c:v>29356</c:v>
                      </c:pt>
                      <c:pt idx="2">
                        <c:v>29541</c:v>
                      </c:pt>
                      <c:pt idx="3">
                        <c:v>30128</c:v>
                      </c:pt>
                      <c:pt idx="4">
                        <c:v>31082</c:v>
                      </c:pt>
                      <c:pt idx="5">
                        <c:v>30813</c:v>
                      </c:pt>
                      <c:pt idx="6">
                        <c:v>30201</c:v>
                      </c:pt>
                      <c:pt idx="7">
                        <c:v>30854</c:v>
                      </c:pt>
                      <c:pt idx="8">
                        <c:v>31304</c:v>
                      </c:pt>
                      <c:pt idx="9">
                        <c:v>31433</c:v>
                      </c:pt>
                      <c:pt idx="10">
                        <c:v>32020</c:v>
                      </c:pt>
                      <c:pt idx="11">
                        <c:v>31547</c:v>
                      </c:pt>
                      <c:pt idx="12">
                        <c:v>31899</c:v>
                      </c:pt>
                      <c:pt idx="13">
                        <c:v>32731</c:v>
                      </c:pt>
                      <c:pt idx="14">
                        <c:v>32475</c:v>
                      </c:pt>
                      <c:pt idx="15">
                        <c:v>33931</c:v>
                      </c:pt>
                      <c:pt idx="16">
                        <c:v>34160</c:v>
                      </c:pt>
                      <c:pt idx="17">
                        <c:v>35709</c:v>
                      </c:pt>
                      <c:pt idx="18">
                        <c:v>35799</c:v>
                      </c:pt>
                    </c:numCache>
                  </c:numRef>
                </c:val>
              </c15:ser>
            </c15:filteredBarSeries>
            <c15:filteredBarSeries>
              <c15:ser>
                <c:idx val="3"/>
                <c:order val="3"/>
                <c:tx>
                  <c:strRef>
                    <c:extLst xmlns:c15="http://schemas.microsoft.com/office/drawing/2012/chart">
                      <c:ext xmlns:c15="http://schemas.microsoft.com/office/drawing/2012/chart" uri="{02D57815-91ED-43cb-92C2-25804820EDAC}">
                        <c15:formulaRef>
                          <c15:sqref>Tables!$E$4</c15:sqref>
                        </c15:formulaRef>
                      </c:ext>
                    </c:extLst>
                    <c:strCache>
                      <c:ptCount val="1"/>
                      <c:pt idx="0">
                        <c:v>Mortality per 100,000 Population</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Tables!$E$5:$E$23</c15:sqref>
                        </c15:formulaRef>
                      </c:ext>
                    </c:extLst>
                    <c:numCache>
                      <c:formatCode>#,##0.0</c:formatCode>
                      <c:ptCount val="19"/>
                      <c:pt idx="0">
                        <c:v>875.36007259170833</c:v>
                      </c:pt>
                      <c:pt idx="1">
                        <c:v>864.95316212037869</c:v>
                      </c:pt>
                      <c:pt idx="2">
                        <c:v>863.41873601997304</c:v>
                      </c:pt>
                      <c:pt idx="3">
                        <c:v>868.75857318053932</c:v>
                      </c:pt>
                      <c:pt idx="4">
                        <c:v>884.66407698017667</c:v>
                      </c:pt>
                      <c:pt idx="5">
                        <c:v>868.61387121072028</c:v>
                      </c:pt>
                      <c:pt idx="6">
                        <c:v>846.0936561045736</c:v>
                      </c:pt>
                      <c:pt idx="7">
                        <c:v>853.92402638988904</c:v>
                      </c:pt>
                      <c:pt idx="8">
                        <c:v>852.76485248916947</c:v>
                      </c:pt>
                      <c:pt idx="9">
                        <c:v>844.42446937030434</c:v>
                      </c:pt>
                      <c:pt idx="10">
                        <c:v>849.61902467344601</c:v>
                      </c:pt>
                      <c:pt idx="11">
                        <c:v>828.30961508165728</c:v>
                      </c:pt>
                      <c:pt idx="12">
                        <c:v>831.33463623278408</c:v>
                      </c:pt>
                      <c:pt idx="13">
                        <c:v>846.27747538294636</c:v>
                      </c:pt>
                      <c:pt idx="14">
                        <c:v>832.97338281327745</c:v>
                      </c:pt>
                      <c:pt idx="15">
                        <c:v>863.80887499910909</c:v>
                      </c:pt>
                      <c:pt idx="16">
                        <c:v>860.40160302692095</c:v>
                      </c:pt>
                      <c:pt idx="17">
                        <c:v>886.30438942689432</c:v>
                      </c:pt>
                      <c:pt idx="18">
                        <c:v>874.54027333811325</c:v>
                      </c:pt>
                    </c:numCache>
                  </c:numRef>
                </c:val>
              </c15:ser>
            </c15:filteredBarSeries>
            <c15:filteredBarSeries>
              <c15:ser>
                <c:idx val="4"/>
                <c:order val="4"/>
                <c:tx>
                  <c:strRef>
                    <c:extLst xmlns:c15="http://schemas.microsoft.com/office/drawing/2012/chart">
                      <c:ext xmlns:c15="http://schemas.microsoft.com/office/drawing/2012/chart" uri="{02D57815-91ED-43cb-92C2-25804820EDAC}">
                        <c15:formulaRef>
                          <c15:sqref>Tables!$G$4</c15:sqref>
                        </c15:formulaRef>
                      </c:ext>
                    </c:extLst>
                    <c:strCache>
                      <c:ptCount val="1"/>
                      <c:pt idx="0">
                        <c:v>Deaths Current Presc.*</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Tables!$G$5:$G$23</c15:sqref>
                        </c15:formulaRef>
                      </c:ext>
                    </c:extLst>
                    <c:numCache>
                      <c:formatCode>General</c:formatCode>
                      <c:ptCount val="19"/>
                      <c:pt idx="0">
                        <c:v>15</c:v>
                      </c:pt>
                      <c:pt idx="1">
                        <c:v>26</c:v>
                      </c:pt>
                      <c:pt idx="2">
                        <c:v>26</c:v>
                      </c:pt>
                      <c:pt idx="3">
                        <c:v>19</c:v>
                      </c:pt>
                      <c:pt idx="4">
                        <c:v>36</c:v>
                      </c:pt>
                      <c:pt idx="5" formatCode="#,##0">
                        <c:v>39</c:v>
                      </c:pt>
                      <c:pt idx="6" formatCode="#,##0">
                        <c:v>35</c:v>
                      </c:pt>
                      <c:pt idx="7" formatCode="#,##0">
                        <c:v>32</c:v>
                      </c:pt>
                      <c:pt idx="8" formatCode="#,##0">
                        <c:v>35</c:v>
                      </c:pt>
                      <c:pt idx="9" formatCode="#,##0">
                        <c:v>46</c:v>
                      </c:pt>
                      <c:pt idx="10" formatCode="#,##0">
                        <c:v>54</c:v>
                      </c:pt>
                      <c:pt idx="11" formatCode="#,##0">
                        <c:v>53</c:v>
                      </c:pt>
                      <c:pt idx="12" formatCode="#,##0">
                        <c:v>59</c:v>
                      </c:pt>
                      <c:pt idx="13" formatCode="#,##0">
                        <c:v>62</c:v>
                      </c:pt>
                      <c:pt idx="14" formatCode="#,##0">
                        <c:v>66</c:v>
                      </c:pt>
                      <c:pt idx="15" formatCode="#,##0">
                        <c:v>63</c:v>
                      </c:pt>
                      <c:pt idx="16" formatCode="#,##0">
                        <c:v>94</c:v>
                      </c:pt>
                      <c:pt idx="17" formatCode="#,##0">
                        <c:v>125</c:v>
                      </c:pt>
                      <c:pt idx="18" formatCode="#,##0">
                        <c:v>114</c:v>
                      </c:pt>
                    </c:numCache>
                  </c:numRef>
                </c:val>
              </c15:ser>
            </c15:filteredBarSeries>
            <c15:filteredBarSeries>
              <c15:ser>
                <c:idx val="5"/>
                <c:order val="5"/>
                <c:tx>
                  <c:strRef>
                    <c:extLst xmlns:c15="http://schemas.microsoft.com/office/drawing/2012/chart">
                      <c:ext xmlns:c15="http://schemas.microsoft.com/office/drawing/2012/chart" uri="{02D57815-91ED-43cb-92C2-25804820EDAC}">
                        <c15:formulaRef>
                          <c15:sqref>Tables!$O$4</c15:sqref>
                        </c15:formulaRef>
                      </c:ext>
                    </c:extLst>
                    <c:strCache>
                      <c:ptCount val="1"/>
                      <c:pt idx="0">
                        <c:v>Prescriptions*</c:v>
                      </c:pt>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Tables!$O$5:$O$23</c15:sqref>
                        </c15:formulaRef>
                      </c:ext>
                    </c:extLst>
                    <c:numCache>
                      <c:formatCode>General</c:formatCode>
                      <c:ptCount val="19"/>
                      <c:pt idx="0">
                        <c:v>23</c:v>
                      </c:pt>
                      <c:pt idx="1">
                        <c:v>33</c:v>
                      </c:pt>
                      <c:pt idx="2">
                        <c:v>39</c:v>
                      </c:pt>
                      <c:pt idx="3">
                        <c:v>44</c:v>
                      </c:pt>
                      <c:pt idx="4">
                        <c:v>58</c:v>
                      </c:pt>
                      <c:pt idx="5" formatCode="#,##0">
                        <c:v>67</c:v>
                      </c:pt>
                      <c:pt idx="6">
                        <c:v>60</c:v>
                      </c:pt>
                      <c:pt idx="7" formatCode="#,##0">
                        <c:v>65</c:v>
                      </c:pt>
                      <c:pt idx="8" formatCode="#,##0">
                        <c:v>65</c:v>
                      </c:pt>
                      <c:pt idx="9" formatCode="#,##0">
                        <c:v>85</c:v>
                      </c:pt>
                      <c:pt idx="10" formatCode="#,##0">
                        <c:v>88</c:v>
                      </c:pt>
                      <c:pt idx="11" formatCode="#,##0">
                        <c:v>95</c:v>
                      </c:pt>
                      <c:pt idx="12" formatCode="#,##0">
                        <c:v>96</c:v>
                      </c:pt>
                      <c:pt idx="13" formatCode="#,##0">
                        <c:v>114</c:v>
                      </c:pt>
                      <c:pt idx="14" formatCode="#,##0">
                        <c:v>115</c:v>
                      </c:pt>
                      <c:pt idx="15" formatCode="#,##0">
                        <c:v>122</c:v>
                      </c:pt>
                      <c:pt idx="16" formatCode="#,##0">
                        <c:v>155</c:v>
                      </c:pt>
                      <c:pt idx="17" formatCode="#,##0">
                        <c:v>218</c:v>
                      </c:pt>
                      <c:pt idx="18" formatCode="#,##0">
                        <c:v>204</c:v>
                      </c:pt>
                    </c:numCache>
                  </c:numRef>
                </c:val>
              </c15:ser>
            </c15:filteredBarSeries>
            <c15:filteredBarSeries>
              <c15:ser>
                <c:idx val="7"/>
                <c:order val="7"/>
                <c:tx>
                  <c:strRef>
                    <c:extLst xmlns:c15="http://schemas.microsoft.com/office/drawing/2012/chart">
                      <c:ext xmlns:c15="http://schemas.microsoft.com/office/drawing/2012/chart" uri="{02D57815-91ED-43cb-92C2-25804820EDAC}">
                        <c15:formulaRef>
                          <c15:sqref>Tables!$Q$4</c15:sqref>
                        </c15:formulaRef>
                      </c:ext>
                    </c:extLst>
                    <c:strCache>
                      <c:ptCount val="1"/>
                      <c:pt idx="0">
                        <c:v>Prescriptions per 100,000 Population</c:v>
                      </c:pt>
                    </c:strCache>
                  </c:strRef>
                </c:tx>
                <c:spPr>
                  <a:solidFill>
                    <a:schemeClr val="accent2">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Tables!$Q$5:$Q$23</c15:sqref>
                        </c15:formulaRef>
                      </c:ext>
                    </c:extLst>
                    <c:numCache>
                      <c:formatCode>0.0</c:formatCode>
                      <c:ptCount val="19"/>
                      <c:pt idx="0">
                        <c:v>0.68606561949189981</c:v>
                      </c:pt>
                      <c:pt idx="1">
                        <c:v>0.97232096845525595</c:v>
                      </c:pt>
                      <c:pt idx="2">
                        <c:v>1.1398845910693256</c:v>
                      </c:pt>
                      <c:pt idx="3">
                        <c:v>1.2687658397485306</c:v>
                      </c:pt>
                      <c:pt idx="4">
                        <c:v>1.6508112883614388</c:v>
                      </c:pt>
                      <c:pt idx="5">
                        <c:v>1.88872000036083</c:v>
                      </c:pt>
                      <c:pt idx="6">
                        <c:v>1.6809251139457111</c:v>
                      </c:pt>
                      <c:pt idx="7">
                        <c:v>1.7989583754243468</c:v>
                      </c:pt>
                      <c:pt idx="8">
                        <c:v>1.7706911388894715</c:v>
                      </c:pt>
                      <c:pt idx="9">
                        <c:v>2.2834625997033648</c:v>
                      </c:pt>
                      <c:pt idx="10">
                        <c:v>2.3349929472599387</c:v>
                      </c:pt>
                      <c:pt idx="11">
                        <c:v>2.4943548810586567</c:v>
                      </c:pt>
                      <c:pt idx="12">
                        <c:v>2.5019005322532766</c:v>
                      </c:pt>
                      <c:pt idx="13">
                        <c:v>2.9475308482373248</c:v>
                      </c:pt>
                      <c:pt idx="14">
                        <c:v>2.9497132878684194</c:v>
                      </c:pt>
                      <c:pt idx="15">
                        <c:v>3.1058525463408477</c:v>
                      </c:pt>
                      <c:pt idx="16">
                        <c:v>3.904047086334097</c:v>
                      </c:pt>
                      <c:pt idx="17">
                        <c:v>5.4108027918749597</c:v>
                      </c:pt>
                      <c:pt idx="18">
                        <c:v>4.9835530534644858</c:v>
                      </c:pt>
                    </c:numCache>
                  </c:numRef>
                </c:val>
              </c15:ser>
            </c15:filteredBarSeries>
            <c15:filteredBarSeries>
              <c15:ser>
                <c:idx val="8"/>
                <c:order val="8"/>
                <c:tx>
                  <c:strRef>
                    <c:extLst xmlns:c15="http://schemas.microsoft.com/office/drawing/2012/chart">
                      <c:ext xmlns:c15="http://schemas.microsoft.com/office/drawing/2012/chart" uri="{02D57815-91ED-43cb-92C2-25804820EDAC}">
                        <c15:formulaRef>
                          <c15:sqref>Tables!$R$4</c15:sqref>
                        </c15:formulaRef>
                      </c:ext>
                    </c:extLst>
                    <c:strCache>
                      <c:ptCount val="1"/>
                      <c:pt idx="0">
                        <c:v>Assisted Suicide per 100,000 Population</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Tables!$R$5:$R$23</c15:sqref>
                        </c15:formulaRef>
                      </c:ext>
                    </c:extLst>
                    <c:numCache>
                      <c:formatCode>#,##0.0</c:formatCode>
                      <c:ptCount val="19"/>
                      <c:pt idx="0">
                        <c:v>0.44743409966863029</c:v>
                      </c:pt>
                      <c:pt idx="1">
                        <c:v>0.79553533782702757</c:v>
                      </c:pt>
                      <c:pt idx="2">
                        <c:v>0.78915087074030243</c:v>
                      </c:pt>
                      <c:pt idx="3">
                        <c:v>0.60554733260725324</c:v>
                      </c:pt>
                      <c:pt idx="4">
                        <c:v>1.0815660165126668</c:v>
                      </c:pt>
                      <c:pt idx="5">
                        <c:v>1.1839737315694756</c:v>
                      </c:pt>
                      <c:pt idx="6">
                        <c:v>1.0365704869331884</c:v>
                      </c:pt>
                      <c:pt idx="7">
                        <c:v>1.0516987425557718</c:v>
                      </c:pt>
                      <c:pt idx="8">
                        <c:v>1.2531044982910107</c:v>
                      </c:pt>
                      <c:pt idx="9">
                        <c:v>1.3163490280642927</c:v>
                      </c:pt>
                      <c:pt idx="10">
                        <c:v>1.5920406458590493</c:v>
                      </c:pt>
                      <c:pt idx="11">
                        <c:v>1.549125662973271</c:v>
                      </c:pt>
                      <c:pt idx="12">
                        <c:v>1.6939951520464895</c:v>
                      </c:pt>
                      <c:pt idx="13">
                        <c:v>1.8098873629527432</c:v>
                      </c:pt>
                      <c:pt idx="14">
                        <c:v>1.9750254188336374</c:v>
                      </c:pt>
                      <c:pt idx="15">
                        <c:v>1.8075043507393458</c:v>
                      </c:pt>
                      <c:pt idx="16">
                        <c:v>2.6446770584843882</c:v>
                      </c:pt>
                      <c:pt idx="17">
                        <c:v>3.1025245366255505</c:v>
                      </c:pt>
                      <c:pt idx="18">
                        <c:v>2.7849267063478007</c:v>
                      </c:pt>
                    </c:numCache>
                  </c:numRef>
                </c:val>
              </c15:ser>
            </c15:filteredBarSeries>
            <c15:filteredBarSeries>
              <c15:ser>
                <c:idx val="9"/>
                <c:order val="9"/>
                <c:tx>
                  <c:strRef>
                    <c:extLst xmlns:c15="http://schemas.microsoft.com/office/drawing/2012/chart">
                      <c:ext xmlns:c15="http://schemas.microsoft.com/office/drawing/2012/chart" uri="{02D57815-91ED-43cb-92C2-25804820EDAC}">
                        <c15:formulaRef>
                          <c15:sqref>Tables!$S$4</c15:sqref>
                        </c15:formulaRef>
                      </c:ext>
                    </c:extLst>
                    <c:strCache>
                      <c:ptCount val="1"/>
                      <c:pt idx="0">
                        <c:v>Assisted Suicide as  % of All Deaths</c:v>
                      </c:pt>
                    </c:strCache>
                  </c:strRef>
                </c:tx>
                <c:spPr>
                  <a:solidFill>
                    <a:schemeClr val="accent4">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Tables!$S$5:$S$23</c15:sqref>
                        </c15:formulaRef>
                      </c:ext>
                    </c:extLst>
                    <c:numCache>
                      <c:formatCode>0.0%</c:formatCode>
                      <c:ptCount val="19"/>
                      <c:pt idx="0">
                        <c:v>5.1114291555919033E-4</c:v>
                      </c:pt>
                      <c:pt idx="1">
                        <c:v>9.1974383430985145E-4</c:v>
                      </c:pt>
                      <c:pt idx="2">
                        <c:v>9.1398395450390977E-4</c:v>
                      </c:pt>
                      <c:pt idx="3">
                        <c:v>6.9702602230483268E-4</c:v>
                      </c:pt>
                      <c:pt idx="4">
                        <c:v>1.2225725500289557E-3</c:v>
                      </c:pt>
                      <c:pt idx="5">
                        <c:v>1.363061045662545E-3</c:v>
                      </c:pt>
                      <c:pt idx="6">
                        <c:v>1.2251249958610641E-3</c:v>
                      </c:pt>
                      <c:pt idx="7">
                        <c:v>1.2316069229273351E-3</c:v>
                      </c:pt>
                      <c:pt idx="8">
                        <c:v>1.4694607717863533E-3</c:v>
                      </c:pt>
                      <c:pt idx="9">
                        <c:v>1.5588712499602329E-3</c:v>
                      </c:pt>
                      <c:pt idx="10">
                        <c:v>1.8738288569643974E-3</c:v>
                      </c:pt>
                      <c:pt idx="11">
                        <c:v>1.8702253780074176E-3</c:v>
                      </c:pt>
                      <c:pt idx="12">
                        <c:v>2.0376814320198127E-3</c:v>
                      </c:pt>
                      <c:pt idx="13">
                        <c:v>2.1386453209495584E-3</c:v>
                      </c:pt>
                      <c:pt idx="14">
                        <c:v>2.3710546574287916E-3</c:v>
                      </c:pt>
                      <c:pt idx="15">
                        <c:v>2.0924818013026438E-3</c:v>
                      </c:pt>
                      <c:pt idx="16">
                        <c:v>3.0737704918032786E-3</c:v>
                      </c:pt>
                      <c:pt idx="17">
                        <c:v>3.5005180766753481E-3</c:v>
                      </c:pt>
                      <c:pt idx="18">
                        <c:v>3.1844464929187966E-3</c:v>
                      </c:pt>
                    </c:numCache>
                  </c:numRef>
                </c:val>
              </c15:ser>
            </c15:filteredBarSeries>
            <c15:filteredBarSeries>
              <c15:ser>
                <c:idx val="10"/>
                <c:order val="10"/>
                <c:tx>
                  <c:strRef>
                    <c:extLst xmlns:c15="http://schemas.microsoft.com/office/drawing/2012/chart">
                      <c:ext xmlns:c15="http://schemas.microsoft.com/office/drawing/2012/chart" uri="{02D57815-91ED-43cb-92C2-25804820EDAC}">
                        <c15:formulaRef>
                          <c15:sqref>Tables!$T$4</c15:sqref>
                        </c15:formulaRef>
                      </c:ext>
                    </c:extLst>
                    <c:strCache>
                      <c:ptCount val="1"/>
                      <c:pt idx="0">
                        <c:v>Prescribing Physicians*</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Tables!$T$5:$T$23</c15:sqref>
                        </c15:formulaRef>
                      </c:ext>
                    </c:extLst>
                    <c:numCache>
                      <c:formatCode>General</c:formatCode>
                      <c:ptCount val="19"/>
                      <c:pt idx="0">
                        <c:v>0</c:v>
                      </c:pt>
                      <c:pt idx="1">
                        <c:v>0</c:v>
                      </c:pt>
                      <c:pt idx="2">
                        <c:v>22</c:v>
                      </c:pt>
                      <c:pt idx="3">
                        <c:v>33</c:v>
                      </c:pt>
                      <c:pt idx="4">
                        <c:v>33</c:v>
                      </c:pt>
                      <c:pt idx="5" formatCode="#,##0">
                        <c:v>42</c:v>
                      </c:pt>
                      <c:pt idx="6" formatCode="#,##0">
                        <c:v>40</c:v>
                      </c:pt>
                      <c:pt idx="7" formatCode="#,##0">
                        <c:v>40</c:v>
                      </c:pt>
                      <c:pt idx="8" formatCode="#,##0">
                        <c:v>41</c:v>
                      </c:pt>
                      <c:pt idx="9" formatCode="#,##0">
                        <c:v>46</c:v>
                      </c:pt>
                      <c:pt idx="10" formatCode="#,##0">
                        <c:v>60</c:v>
                      </c:pt>
                      <c:pt idx="11" formatCode="#,##0">
                        <c:v>64</c:v>
                      </c:pt>
                      <c:pt idx="12" formatCode="#,##0">
                        <c:v>59</c:v>
                      </c:pt>
                      <c:pt idx="13" formatCode="#,##0">
                        <c:v>62</c:v>
                      </c:pt>
                      <c:pt idx="14" formatCode="#,##0">
                        <c:v>62</c:v>
                      </c:pt>
                      <c:pt idx="15" formatCode="#,##0">
                        <c:v>62</c:v>
                      </c:pt>
                      <c:pt idx="16" formatCode="#,##0">
                        <c:v>83</c:v>
                      </c:pt>
                      <c:pt idx="17" formatCode="#,##0">
                        <c:v>106</c:v>
                      </c:pt>
                      <c:pt idx="18" formatCode="#,##0">
                        <c:v>102</c:v>
                      </c:pt>
                    </c:numCache>
                  </c:numRef>
                </c:val>
              </c15:ser>
            </c15:filteredBarSeries>
            <c15:filteredBarSeries>
              <c15:ser>
                <c:idx val="11"/>
                <c:order val="11"/>
                <c:tx>
                  <c:strRef>
                    <c:extLst xmlns:c15="http://schemas.microsoft.com/office/drawing/2012/chart">
                      <c:ext xmlns:c15="http://schemas.microsoft.com/office/drawing/2012/chart" uri="{02D57815-91ED-43cb-92C2-25804820EDAC}">
                        <c15:formulaRef>
                          <c15:sqref>Tables!$U$4</c15:sqref>
                        </c15:formulaRef>
                      </c:ext>
                    </c:extLst>
                    <c:strCache>
                      <c:ptCount val="1"/>
                      <c:pt idx="0">
                        <c:v>Percentage of All Physicians</c:v>
                      </c:pt>
                    </c:strCache>
                  </c:strRef>
                </c:tx>
                <c:spPr>
                  <a:solidFill>
                    <a:schemeClr val="accent6">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Tables!$U$5:$U$23</c15:sqref>
                        </c15:formulaRef>
                      </c:ext>
                    </c:extLst>
                    <c:numCache>
                      <c:formatCode>0.0%</c:formatCode>
                      <c:ptCount val="19"/>
                      <c:pt idx="4">
                        <c:v>3.3286261851926567E-3</c:v>
                      </c:pt>
                      <c:pt idx="5">
                        <c:v>4.2826552462526769E-3</c:v>
                      </c:pt>
                      <c:pt idx="6">
                        <c:v>3.8565368299267257E-3</c:v>
                      </c:pt>
                      <c:pt idx="7">
                        <c:v>3.8602586373287012E-3</c:v>
                      </c:pt>
                      <c:pt idx="8">
                        <c:v>3.6933609584722097E-3</c:v>
                      </c:pt>
                      <c:pt idx="9">
                        <c:v>3.9982616253802696E-3</c:v>
                      </c:pt>
                      <c:pt idx="10">
                        <c:v>5.1137816415239073E-3</c:v>
                      </c:pt>
                      <c:pt idx="11">
                        <c:v>5.3543043587383921E-3</c:v>
                      </c:pt>
                      <c:pt idx="12">
                        <c:v>4.8804698486227148E-3</c:v>
                      </c:pt>
                      <c:pt idx="13">
                        <c:v>5.2013422818791948E-3</c:v>
                      </c:pt>
                      <c:pt idx="14">
                        <c:v>4.7299359169972535E-3</c:v>
                      </c:pt>
                      <c:pt idx="15">
                        <c:v>3.354796818353985E-3</c:v>
                      </c:pt>
                      <c:pt idx="16">
                        <c:v>4.2136257488069855E-3</c:v>
                      </c:pt>
                      <c:pt idx="17">
                        <c:v>5.0030679190069382E-3</c:v>
                      </c:pt>
                      <c:pt idx="18">
                        <c:v>4.7344968436687706E-3</c:v>
                      </c:pt>
                    </c:numCache>
                  </c:numRef>
                </c:val>
              </c15:ser>
            </c15:filteredBarSeries>
          </c:ext>
        </c:extLst>
      </c:barChart>
      <c:catAx>
        <c:axId val="382922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2924704"/>
        <c:crosses val="autoZero"/>
        <c:auto val="1"/>
        <c:lblAlgn val="ctr"/>
        <c:lblOffset val="100"/>
        <c:noMultiLvlLbl val="0"/>
      </c:catAx>
      <c:valAx>
        <c:axId val="3829247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2922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Prescriptions and Assisted Suicide Rates Per 100,000</a:t>
            </a:r>
            <a:r>
              <a:rPr lang="en-US" baseline="0"/>
              <a:t> Population</a:t>
            </a:r>
          </a:p>
          <a:p>
            <a:pPr>
              <a:defRPr/>
            </a:pPr>
            <a:r>
              <a:rPr lang="en-US" sz="1400" b="0" i="0" u="none" strike="noStrike" baseline="0">
                <a:effectLst/>
              </a:rPr>
              <a:t>and as Percentage of All Deaths in </a:t>
            </a:r>
            <a:r>
              <a:rPr lang="en-US"/>
              <a:t>Oregon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8"/>
          <c:order val="8"/>
          <c:tx>
            <c:strRef>
              <c:f>Tables!$R$4</c:f>
              <c:strCache>
                <c:ptCount val="1"/>
                <c:pt idx="0">
                  <c:v>Assisted Suicide per 100,000 Population</c:v>
                </c:pt>
              </c:strCache>
            </c:strRef>
          </c:tx>
          <c:spPr>
            <a:solidFill>
              <a:schemeClr val="accent5">
                <a:lumMod val="50000"/>
              </a:schemeClr>
            </a:solidFill>
            <a:ln>
              <a:noFill/>
            </a:ln>
            <a:effectLst/>
          </c:spPr>
          <c:invertIfNegative val="0"/>
          <c:cat>
            <c:strRef>
              <c:f>Tables!$B$5:$B$23</c:f>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f>Tables!$R$5:$R$23</c:f>
              <c:numCache>
                <c:formatCode>#,##0.0</c:formatCode>
                <c:ptCount val="19"/>
                <c:pt idx="0">
                  <c:v>0.44743409966863029</c:v>
                </c:pt>
                <c:pt idx="1">
                  <c:v>0.79553533782702757</c:v>
                </c:pt>
                <c:pt idx="2">
                  <c:v>0.78915087074030243</c:v>
                </c:pt>
                <c:pt idx="3">
                  <c:v>0.60554733260725324</c:v>
                </c:pt>
                <c:pt idx="4">
                  <c:v>1.0815660165126668</c:v>
                </c:pt>
                <c:pt idx="5">
                  <c:v>1.1839737315694756</c:v>
                </c:pt>
                <c:pt idx="6">
                  <c:v>1.0365704869331884</c:v>
                </c:pt>
                <c:pt idx="7">
                  <c:v>1.0516987425557718</c:v>
                </c:pt>
                <c:pt idx="8">
                  <c:v>1.2531044982910107</c:v>
                </c:pt>
                <c:pt idx="9">
                  <c:v>1.3163490280642927</c:v>
                </c:pt>
                <c:pt idx="10">
                  <c:v>1.5920406458590493</c:v>
                </c:pt>
                <c:pt idx="11">
                  <c:v>1.549125662973271</c:v>
                </c:pt>
                <c:pt idx="12">
                  <c:v>1.6939951520464895</c:v>
                </c:pt>
                <c:pt idx="13">
                  <c:v>1.8098873629527432</c:v>
                </c:pt>
                <c:pt idx="14">
                  <c:v>1.9750254188336374</c:v>
                </c:pt>
                <c:pt idx="15">
                  <c:v>1.8075043507393458</c:v>
                </c:pt>
                <c:pt idx="16">
                  <c:v>2.6446770584843882</c:v>
                </c:pt>
                <c:pt idx="17">
                  <c:v>3.1025245366255505</c:v>
                </c:pt>
                <c:pt idx="18">
                  <c:v>2.7849267063478007</c:v>
                </c:pt>
              </c:numCache>
            </c:numRef>
          </c:val>
        </c:ser>
        <c:ser>
          <c:idx val="7"/>
          <c:order val="7"/>
          <c:tx>
            <c:strRef>
              <c:f>Tables!$Q$4</c:f>
              <c:strCache>
                <c:ptCount val="1"/>
                <c:pt idx="0">
                  <c:v>Prescriptions per 100,000 Population</c:v>
                </c:pt>
              </c:strCache>
            </c:strRef>
          </c:tx>
          <c:spPr>
            <a:solidFill>
              <a:srgbClr val="7030A0"/>
            </a:solidFill>
            <a:ln>
              <a:noFill/>
            </a:ln>
            <a:effectLst/>
          </c:spPr>
          <c:invertIfNegative val="0"/>
          <c:cat>
            <c:strRef>
              <c:f>Tables!$B$5:$B$23</c:f>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f>Tables!$Q$5:$Q$23</c:f>
              <c:numCache>
                <c:formatCode>0.0</c:formatCode>
                <c:ptCount val="19"/>
                <c:pt idx="0">
                  <c:v>0.68606561949189981</c:v>
                </c:pt>
                <c:pt idx="1">
                  <c:v>0.97232096845525595</c:v>
                </c:pt>
                <c:pt idx="2">
                  <c:v>1.1398845910693256</c:v>
                </c:pt>
                <c:pt idx="3">
                  <c:v>1.2687658397485306</c:v>
                </c:pt>
                <c:pt idx="4">
                  <c:v>1.6508112883614388</c:v>
                </c:pt>
                <c:pt idx="5">
                  <c:v>1.88872000036083</c:v>
                </c:pt>
                <c:pt idx="6">
                  <c:v>1.6809251139457111</c:v>
                </c:pt>
                <c:pt idx="7">
                  <c:v>1.7989583754243468</c:v>
                </c:pt>
                <c:pt idx="8">
                  <c:v>1.7706911388894715</c:v>
                </c:pt>
                <c:pt idx="9">
                  <c:v>2.2834625997033648</c:v>
                </c:pt>
                <c:pt idx="10">
                  <c:v>2.3349929472599387</c:v>
                </c:pt>
                <c:pt idx="11">
                  <c:v>2.4943548810586567</c:v>
                </c:pt>
                <c:pt idx="12">
                  <c:v>2.5019005322532766</c:v>
                </c:pt>
                <c:pt idx="13">
                  <c:v>2.9475308482373248</c:v>
                </c:pt>
                <c:pt idx="14">
                  <c:v>2.9497132878684194</c:v>
                </c:pt>
                <c:pt idx="15">
                  <c:v>3.1058525463408477</c:v>
                </c:pt>
                <c:pt idx="16">
                  <c:v>3.904047086334097</c:v>
                </c:pt>
                <c:pt idx="17">
                  <c:v>5.4108027918749597</c:v>
                </c:pt>
                <c:pt idx="18">
                  <c:v>4.9835530534644858</c:v>
                </c:pt>
              </c:numCache>
            </c:numRef>
          </c:val>
        </c:ser>
        <c:dLbls>
          <c:showLegendKey val="0"/>
          <c:showVal val="0"/>
          <c:showCatName val="0"/>
          <c:showSerName val="0"/>
          <c:showPercent val="0"/>
          <c:showBubbleSize val="0"/>
        </c:dLbls>
        <c:gapWidth val="150"/>
        <c:axId val="382923136"/>
        <c:axId val="382921176"/>
        <c:extLst>
          <c:ext xmlns:c15="http://schemas.microsoft.com/office/drawing/2012/chart" uri="{02D57815-91ED-43cb-92C2-25804820EDAC}">
            <c15:filteredBarSeries>
              <c15:ser>
                <c:idx val="0"/>
                <c:order val="0"/>
                <c:tx>
                  <c:strRef>
                    <c:extLst>
                      <c:ext uri="{02D57815-91ED-43cb-92C2-25804820EDAC}">
                        <c15:formulaRef>
                          <c15:sqref>Tables!$B$4</c15:sqref>
                        </c15:formulaRef>
                      </c:ext>
                    </c:extLst>
                    <c:strCache>
                      <c:ptCount val="1"/>
                      <c:pt idx="0">
                        <c:v>Year</c:v>
                      </c:pt>
                    </c:strCache>
                  </c:strRef>
                </c:tx>
                <c:spPr>
                  <a:solidFill>
                    <a:schemeClr val="accent1"/>
                  </a:solidFill>
                  <a:ln>
                    <a:noFill/>
                  </a:ln>
                  <a:effectLst/>
                </c:spPr>
                <c:invertIfNegative val="0"/>
                <c:cat>
                  <c:strRef>
                    <c:extLst>
                      <c:ex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c:ext uri="{02D57815-91ED-43cb-92C2-25804820EDAC}">
                        <c15:formulaRef>
                          <c15:sqref>Tables!$B$5:$B$23</c15:sqref>
                        </c15:formulaRef>
                      </c:ext>
                    </c:extLst>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2016</c:v>
                      </c:pt>
                    </c:numCache>
                  </c:numRef>
                </c:val>
              </c15:ser>
            </c15:filteredBarSeries>
            <c15:filteredBarSeries>
              <c15:ser>
                <c:idx val="1"/>
                <c:order val="1"/>
                <c:tx>
                  <c:strRef>
                    <c:extLst xmlns:c15="http://schemas.microsoft.com/office/drawing/2012/chart">
                      <c:ext xmlns:c15="http://schemas.microsoft.com/office/drawing/2012/chart" uri="{02D57815-91ED-43cb-92C2-25804820EDAC}">
                        <c15:formulaRef>
                          <c15:sqref>Tables!$C$4</c15:sqref>
                        </c15:formulaRef>
                      </c:ext>
                    </c:extLst>
                    <c:strCache>
                      <c:ptCount val="1"/>
                      <c:pt idx="0">
                        <c:v>Population①</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Tables!$C$5:$C$23</c15:sqref>
                        </c15:formulaRef>
                      </c:ext>
                    </c:extLst>
                    <c:numCache>
                      <c:formatCode>#,##0</c:formatCode>
                      <c:ptCount val="19"/>
                      <c:pt idx="0">
                        <c:v>3352449</c:v>
                      </c:pt>
                      <c:pt idx="1">
                        <c:v>3393941</c:v>
                      </c:pt>
                      <c:pt idx="2">
                        <c:v>3421399</c:v>
                      </c:pt>
                      <c:pt idx="3">
                        <c:v>3467937</c:v>
                      </c:pt>
                      <c:pt idx="4">
                        <c:v>3513424</c:v>
                      </c:pt>
                      <c:pt idx="5">
                        <c:v>3547376</c:v>
                      </c:pt>
                      <c:pt idx="6">
                        <c:v>3569463</c:v>
                      </c:pt>
                      <c:pt idx="7">
                        <c:v>3613202</c:v>
                      </c:pt>
                      <c:pt idx="8">
                        <c:v>3670883</c:v>
                      </c:pt>
                      <c:pt idx="9">
                        <c:v>3722417</c:v>
                      </c:pt>
                      <c:pt idx="10">
                        <c:v>3768748</c:v>
                      </c:pt>
                      <c:pt idx="11">
                        <c:v>3808600</c:v>
                      </c:pt>
                      <c:pt idx="12">
                        <c:v>3837083</c:v>
                      </c:pt>
                      <c:pt idx="13">
                        <c:v>3867644</c:v>
                      </c:pt>
                      <c:pt idx="14">
                        <c:v>3898684</c:v>
                      </c:pt>
                      <c:pt idx="15">
                        <c:v>3928068</c:v>
                      </c:pt>
                      <c:pt idx="16">
                        <c:v>3970239</c:v>
                      </c:pt>
                      <c:pt idx="17">
                        <c:v>4028977</c:v>
                      </c:pt>
                      <c:pt idx="18">
                        <c:v>4093465</c:v>
                      </c:pt>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Tables!$D$4</c15:sqref>
                        </c15:formulaRef>
                      </c:ext>
                    </c:extLst>
                    <c:strCache>
                      <c:ptCount val="1"/>
                      <c:pt idx="0">
                        <c:v>All Deaths②</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Tables!$D$5:$D$23</c15:sqref>
                        </c15:formulaRef>
                      </c:ext>
                    </c:extLst>
                    <c:numCache>
                      <c:formatCode>#,##0</c:formatCode>
                      <c:ptCount val="19"/>
                      <c:pt idx="0">
                        <c:v>29346</c:v>
                      </c:pt>
                      <c:pt idx="1">
                        <c:v>29356</c:v>
                      </c:pt>
                      <c:pt idx="2">
                        <c:v>29541</c:v>
                      </c:pt>
                      <c:pt idx="3">
                        <c:v>30128</c:v>
                      </c:pt>
                      <c:pt idx="4">
                        <c:v>31082</c:v>
                      </c:pt>
                      <c:pt idx="5">
                        <c:v>30813</c:v>
                      </c:pt>
                      <c:pt idx="6">
                        <c:v>30201</c:v>
                      </c:pt>
                      <c:pt idx="7">
                        <c:v>30854</c:v>
                      </c:pt>
                      <c:pt idx="8">
                        <c:v>31304</c:v>
                      </c:pt>
                      <c:pt idx="9">
                        <c:v>31433</c:v>
                      </c:pt>
                      <c:pt idx="10">
                        <c:v>32020</c:v>
                      </c:pt>
                      <c:pt idx="11">
                        <c:v>31547</c:v>
                      </c:pt>
                      <c:pt idx="12">
                        <c:v>31899</c:v>
                      </c:pt>
                      <c:pt idx="13">
                        <c:v>32731</c:v>
                      </c:pt>
                      <c:pt idx="14">
                        <c:v>32475</c:v>
                      </c:pt>
                      <c:pt idx="15">
                        <c:v>33931</c:v>
                      </c:pt>
                      <c:pt idx="16">
                        <c:v>34160</c:v>
                      </c:pt>
                      <c:pt idx="17">
                        <c:v>35709</c:v>
                      </c:pt>
                      <c:pt idx="18">
                        <c:v>35799</c:v>
                      </c:pt>
                    </c:numCache>
                  </c:numRef>
                </c:val>
              </c15:ser>
            </c15:filteredBarSeries>
            <c15:filteredBarSeries>
              <c15:ser>
                <c:idx val="3"/>
                <c:order val="3"/>
                <c:tx>
                  <c:strRef>
                    <c:extLst xmlns:c15="http://schemas.microsoft.com/office/drawing/2012/chart">
                      <c:ext xmlns:c15="http://schemas.microsoft.com/office/drawing/2012/chart" uri="{02D57815-91ED-43cb-92C2-25804820EDAC}">
                        <c15:formulaRef>
                          <c15:sqref>Tables!$E$4</c15:sqref>
                        </c15:formulaRef>
                      </c:ext>
                    </c:extLst>
                    <c:strCache>
                      <c:ptCount val="1"/>
                      <c:pt idx="0">
                        <c:v>Mortality per 100,000 Population</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Tables!$E$5:$E$23</c15:sqref>
                        </c15:formulaRef>
                      </c:ext>
                    </c:extLst>
                    <c:numCache>
                      <c:formatCode>#,##0.0</c:formatCode>
                      <c:ptCount val="19"/>
                      <c:pt idx="0">
                        <c:v>875.36007259170833</c:v>
                      </c:pt>
                      <c:pt idx="1">
                        <c:v>864.95316212037869</c:v>
                      </c:pt>
                      <c:pt idx="2">
                        <c:v>863.41873601997304</c:v>
                      </c:pt>
                      <c:pt idx="3">
                        <c:v>868.75857318053932</c:v>
                      </c:pt>
                      <c:pt idx="4">
                        <c:v>884.66407698017667</c:v>
                      </c:pt>
                      <c:pt idx="5">
                        <c:v>868.61387121072028</c:v>
                      </c:pt>
                      <c:pt idx="6">
                        <c:v>846.0936561045736</c:v>
                      </c:pt>
                      <c:pt idx="7">
                        <c:v>853.92402638988904</c:v>
                      </c:pt>
                      <c:pt idx="8">
                        <c:v>852.76485248916947</c:v>
                      </c:pt>
                      <c:pt idx="9">
                        <c:v>844.42446937030434</c:v>
                      </c:pt>
                      <c:pt idx="10">
                        <c:v>849.61902467344601</c:v>
                      </c:pt>
                      <c:pt idx="11">
                        <c:v>828.30961508165728</c:v>
                      </c:pt>
                      <c:pt idx="12">
                        <c:v>831.33463623278408</c:v>
                      </c:pt>
                      <c:pt idx="13">
                        <c:v>846.27747538294636</c:v>
                      </c:pt>
                      <c:pt idx="14">
                        <c:v>832.97338281327745</c:v>
                      </c:pt>
                      <c:pt idx="15">
                        <c:v>863.80887499910909</c:v>
                      </c:pt>
                      <c:pt idx="16">
                        <c:v>860.40160302692095</c:v>
                      </c:pt>
                      <c:pt idx="17">
                        <c:v>886.30438942689432</c:v>
                      </c:pt>
                      <c:pt idx="18">
                        <c:v>874.54027333811325</c:v>
                      </c:pt>
                    </c:numCache>
                  </c:numRef>
                </c:val>
              </c15:ser>
            </c15:filteredBarSeries>
            <c15:filteredBarSeries>
              <c15:ser>
                <c:idx val="4"/>
                <c:order val="4"/>
                <c:tx>
                  <c:strRef>
                    <c:extLst xmlns:c15="http://schemas.microsoft.com/office/drawing/2012/chart">
                      <c:ext xmlns:c15="http://schemas.microsoft.com/office/drawing/2012/chart" uri="{02D57815-91ED-43cb-92C2-25804820EDAC}">
                        <c15:formulaRef>
                          <c15:sqref>Tables!$G$4</c15:sqref>
                        </c15:formulaRef>
                      </c:ext>
                    </c:extLst>
                    <c:strCache>
                      <c:ptCount val="1"/>
                      <c:pt idx="0">
                        <c:v>Deaths Current Presc.*</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Tables!$G$5:$G$23</c15:sqref>
                        </c15:formulaRef>
                      </c:ext>
                    </c:extLst>
                    <c:numCache>
                      <c:formatCode>General</c:formatCode>
                      <c:ptCount val="19"/>
                      <c:pt idx="0">
                        <c:v>15</c:v>
                      </c:pt>
                      <c:pt idx="1">
                        <c:v>26</c:v>
                      </c:pt>
                      <c:pt idx="2">
                        <c:v>26</c:v>
                      </c:pt>
                      <c:pt idx="3">
                        <c:v>19</c:v>
                      </c:pt>
                      <c:pt idx="4">
                        <c:v>36</c:v>
                      </c:pt>
                      <c:pt idx="5" formatCode="#,##0">
                        <c:v>39</c:v>
                      </c:pt>
                      <c:pt idx="6" formatCode="#,##0">
                        <c:v>35</c:v>
                      </c:pt>
                      <c:pt idx="7" formatCode="#,##0">
                        <c:v>32</c:v>
                      </c:pt>
                      <c:pt idx="8" formatCode="#,##0">
                        <c:v>35</c:v>
                      </c:pt>
                      <c:pt idx="9" formatCode="#,##0">
                        <c:v>46</c:v>
                      </c:pt>
                      <c:pt idx="10" formatCode="#,##0">
                        <c:v>54</c:v>
                      </c:pt>
                      <c:pt idx="11" formatCode="#,##0">
                        <c:v>53</c:v>
                      </c:pt>
                      <c:pt idx="12" formatCode="#,##0">
                        <c:v>59</c:v>
                      </c:pt>
                      <c:pt idx="13" formatCode="#,##0">
                        <c:v>62</c:v>
                      </c:pt>
                      <c:pt idx="14" formatCode="#,##0">
                        <c:v>66</c:v>
                      </c:pt>
                      <c:pt idx="15" formatCode="#,##0">
                        <c:v>63</c:v>
                      </c:pt>
                      <c:pt idx="16" formatCode="#,##0">
                        <c:v>94</c:v>
                      </c:pt>
                      <c:pt idx="17" formatCode="#,##0">
                        <c:v>125</c:v>
                      </c:pt>
                      <c:pt idx="18" formatCode="#,##0">
                        <c:v>114</c:v>
                      </c:pt>
                    </c:numCache>
                  </c:numRef>
                </c:val>
              </c15:ser>
            </c15:filteredBarSeries>
            <c15:filteredBarSeries>
              <c15:ser>
                <c:idx val="5"/>
                <c:order val="5"/>
                <c:tx>
                  <c:strRef>
                    <c:extLst xmlns:c15="http://schemas.microsoft.com/office/drawing/2012/chart">
                      <c:ext xmlns:c15="http://schemas.microsoft.com/office/drawing/2012/chart" uri="{02D57815-91ED-43cb-92C2-25804820EDAC}">
                        <c15:formulaRef>
                          <c15:sqref>Tables!$O$4</c15:sqref>
                        </c15:formulaRef>
                      </c:ext>
                    </c:extLst>
                    <c:strCache>
                      <c:ptCount val="1"/>
                      <c:pt idx="0">
                        <c:v>Prescriptions*</c:v>
                      </c:pt>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Tables!$O$5:$O$23</c15:sqref>
                        </c15:formulaRef>
                      </c:ext>
                    </c:extLst>
                    <c:numCache>
                      <c:formatCode>General</c:formatCode>
                      <c:ptCount val="19"/>
                      <c:pt idx="0">
                        <c:v>23</c:v>
                      </c:pt>
                      <c:pt idx="1">
                        <c:v>33</c:v>
                      </c:pt>
                      <c:pt idx="2">
                        <c:v>39</c:v>
                      </c:pt>
                      <c:pt idx="3">
                        <c:v>44</c:v>
                      </c:pt>
                      <c:pt idx="4">
                        <c:v>58</c:v>
                      </c:pt>
                      <c:pt idx="5" formatCode="#,##0">
                        <c:v>67</c:v>
                      </c:pt>
                      <c:pt idx="6">
                        <c:v>60</c:v>
                      </c:pt>
                      <c:pt idx="7" formatCode="#,##0">
                        <c:v>65</c:v>
                      </c:pt>
                      <c:pt idx="8" formatCode="#,##0">
                        <c:v>65</c:v>
                      </c:pt>
                      <c:pt idx="9" formatCode="#,##0">
                        <c:v>85</c:v>
                      </c:pt>
                      <c:pt idx="10" formatCode="#,##0">
                        <c:v>88</c:v>
                      </c:pt>
                      <c:pt idx="11" formatCode="#,##0">
                        <c:v>95</c:v>
                      </c:pt>
                      <c:pt idx="12" formatCode="#,##0">
                        <c:v>96</c:v>
                      </c:pt>
                      <c:pt idx="13" formatCode="#,##0">
                        <c:v>114</c:v>
                      </c:pt>
                      <c:pt idx="14" formatCode="#,##0">
                        <c:v>115</c:v>
                      </c:pt>
                      <c:pt idx="15" formatCode="#,##0">
                        <c:v>122</c:v>
                      </c:pt>
                      <c:pt idx="16" formatCode="#,##0">
                        <c:v>155</c:v>
                      </c:pt>
                      <c:pt idx="17" formatCode="#,##0">
                        <c:v>218</c:v>
                      </c:pt>
                      <c:pt idx="18" formatCode="#,##0">
                        <c:v>204</c:v>
                      </c:pt>
                    </c:numCache>
                  </c:numRef>
                </c:val>
              </c15:ser>
            </c15:filteredBarSeries>
            <c15:filteredBarSeries>
              <c15:ser>
                <c:idx val="6"/>
                <c:order val="6"/>
                <c:tx>
                  <c:strRef>
                    <c:extLst xmlns:c15="http://schemas.microsoft.com/office/drawing/2012/chart">
                      <c:ext xmlns:c15="http://schemas.microsoft.com/office/drawing/2012/chart" uri="{02D57815-91ED-43cb-92C2-25804820EDAC}">
                        <c15:formulaRef>
                          <c15:sqref>Tables!$P$4</c15:sqref>
                        </c15:formulaRef>
                      </c:ext>
                    </c:extLst>
                    <c:strCache>
                      <c:ptCount val="1"/>
                      <c:pt idx="0">
                        <c:v>Deaths as Percentage of Prescriptions</c:v>
                      </c:pt>
                    </c:strCache>
                  </c:strRef>
                </c:tx>
                <c:spPr>
                  <a:solidFill>
                    <a:srgbClr val="7030A0"/>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Tables!$P$5:$P$23</c15:sqref>
                        </c15:formulaRef>
                      </c:ext>
                    </c:extLst>
                    <c:numCache>
                      <c:formatCode>0%</c:formatCode>
                      <c:ptCount val="19"/>
                      <c:pt idx="0">
                        <c:v>0.65217391304347827</c:v>
                      </c:pt>
                      <c:pt idx="1">
                        <c:v>0.81818181818181823</c:v>
                      </c:pt>
                      <c:pt idx="2">
                        <c:v>0.69230769230769229</c:v>
                      </c:pt>
                      <c:pt idx="3">
                        <c:v>0.47727272727272729</c:v>
                      </c:pt>
                      <c:pt idx="4">
                        <c:v>0.65517241379310343</c:v>
                      </c:pt>
                      <c:pt idx="5">
                        <c:v>0.62686567164179108</c:v>
                      </c:pt>
                      <c:pt idx="6">
                        <c:v>0.6166666666666667</c:v>
                      </c:pt>
                      <c:pt idx="7">
                        <c:v>0.58461538461538465</c:v>
                      </c:pt>
                      <c:pt idx="8">
                        <c:v>0.70769230769230773</c:v>
                      </c:pt>
                      <c:pt idx="9">
                        <c:v>0.57647058823529407</c:v>
                      </c:pt>
                      <c:pt idx="10">
                        <c:v>0.68181818181818177</c:v>
                      </c:pt>
                      <c:pt idx="11">
                        <c:v>0.62105263157894741</c:v>
                      </c:pt>
                      <c:pt idx="12">
                        <c:v>0.67708333333333337</c:v>
                      </c:pt>
                      <c:pt idx="13">
                        <c:v>0.61403508771929827</c:v>
                      </c:pt>
                      <c:pt idx="14">
                        <c:v>0.66956521739130437</c:v>
                      </c:pt>
                      <c:pt idx="15">
                        <c:v>0.58196721311475408</c:v>
                      </c:pt>
                      <c:pt idx="16">
                        <c:v>0.67741935483870963</c:v>
                      </c:pt>
                      <c:pt idx="17">
                        <c:v>0.57339449541284404</c:v>
                      </c:pt>
                      <c:pt idx="18">
                        <c:v>0.55882352941176472</c:v>
                      </c:pt>
                    </c:numCache>
                  </c:numRef>
                </c:val>
              </c15:ser>
            </c15:filteredBarSeries>
            <c15:filteredBarSeries>
              <c15:ser>
                <c:idx val="10"/>
                <c:order val="10"/>
                <c:tx>
                  <c:strRef>
                    <c:extLst xmlns:c15="http://schemas.microsoft.com/office/drawing/2012/chart">
                      <c:ext xmlns:c15="http://schemas.microsoft.com/office/drawing/2012/chart" uri="{02D57815-91ED-43cb-92C2-25804820EDAC}">
                        <c15:formulaRef>
                          <c15:sqref>Tables!$T$4</c15:sqref>
                        </c15:formulaRef>
                      </c:ext>
                    </c:extLst>
                    <c:strCache>
                      <c:ptCount val="1"/>
                      <c:pt idx="0">
                        <c:v>Prescribing Physicians*</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Tables!$T$5:$T$23</c15:sqref>
                        </c15:formulaRef>
                      </c:ext>
                    </c:extLst>
                    <c:numCache>
                      <c:formatCode>General</c:formatCode>
                      <c:ptCount val="19"/>
                      <c:pt idx="0">
                        <c:v>0</c:v>
                      </c:pt>
                      <c:pt idx="1">
                        <c:v>0</c:v>
                      </c:pt>
                      <c:pt idx="2">
                        <c:v>22</c:v>
                      </c:pt>
                      <c:pt idx="3">
                        <c:v>33</c:v>
                      </c:pt>
                      <c:pt idx="4">
                        <c:v>33</c:v>
                      </c:pt>
                      <c:pt idx="5" formatCode="#,##0">
                        <c:v>42</c:v>
                      </c:pt>
                      <c:pt idx="6" formatCode="#,##0">
                        <c:v>40</c:v>
                      </c:pt>
                      <c:pt idx="7" formatCode="#,##0">
                        <c:v>40</c:v>
                      </c:pt>
                      <c:pt idx="8" formatCode="#,##0">
                        <c:v>41</c:v>
                      </c:pt>
                      <c:pt idx="9" formatCode="#,##0">
                        <c:v>46</c:v>
                      </c:pt>
                      <c:pt idx="10" formatCode="#,##0">
                        <c:v>60</c:v>
                      </c:pt>
                      <c:pt idx="11" formatCode="#,##0">
                        <c:v>64</c:v>
                      </c:pt>
                      <c:pt idx="12" formatCode="#,##0">
                        <c:v>59</c:v>
                      </c:pt>
                      <c:pt idx="13" formatCode="#,##0">
                        <c:v>62</c:v>
                      </c:pt>
                      <c:pt idx="14" formatCode="#,##0">
                        <c:v>62</c:v>
                      </c:pt>
                      <c:pt idx="15" formatCode="#,##0">
                        <c:v>62</c:v>
                      </c:pt>
                      <c:pt idx="16" formatCode="#,##0">
                        <c:v>83</c:v>
                      </c:pt>
                      <c:pt idx="17" formatCode="#,##0">
                        <c:v>106</c:v>
                      </c:pt>
                      <c:pt idx="18" formatCode="#,##0">
                        <c:v>102</c:v>
                      </c:pt>
                    </c:numCache>
                  </c:numRef>
                </c:val>
              </c15:ser>
            </c15:filteredBarSeries>
            <c15:filteredBarSeries>
              <c15:ser>
                <c:idx val="11"/>
                <c:order val="11"/>
                <c:tx>
                  <c:strRef>
                    <c:extLst xmlns:c15="http://schemas.microsoft.com/office/drawing/2012/chart">
                      <c:ext xmlns:c15="http://schemas.microsoft.com/office/drawing/2012/chart" uri="{02D57815-91ED-43cb-92C2-25804820EDAC}">
                        <c15:formulaRef>
                          <c15:sqref>Tables!$U$4</c15:sqref>
                        </c15:formulaRef>
                      </c:ext>
                    </c:extLst>
                    <c:strCache>
                      <c:ptCount val="1"/>
                      <c:pt idx="0">
                        <c:v>Percentage of All Physicians</c:v>
                      </c:pt>
                    </c:strCache>
                  </c:strRef>
                </c:tx>
                <c:spPr>
                  <a:solidFill>
                    <a:schemeClr val="accent6">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Tables!$U$5:$U$23</c15:sqref>
                        </c15:formulaRef>
                      </c:ext>
                    </c:extLst>
                    <c:numCache>
                      <c:formatCode>0.0%</c:formatCode>
                      <c:ptCount val="19"/>
                      <c:pt idx="4">
                        <c:v>3.3286261851926567E-3</c:v>
                      </c:pt>
                      <c:pt idx="5">
                        <c:v>4.2826552462526769E-3</c:v>
                      </c:pt>
                      <c:pt idx="6">
                        <c:v>3.8565368299267257E-3</c:v>
                      </c:pt>
                      <c:pt idx="7">
                        <c:v>3.8602586373287012E-3</c:v>
                      </c:pt>
                      <c:pt idx="8">
                        <c:v>3.6933609584722097E-3</c:v>
                      </c:pt>
                      <c:pt idx="9">
                        <c:v>3.9982616253802696E-3</c:v>
                      </c:pt>
                      <c:pt idx="10">
                        <c:v>5.1137816415239073E-3</c:v>
                      </c:pt>
                      <c:pt idx="11">
                        <c:v>5.3543043587383921E-3</c:v>
                      </c:pt>
                      <c:pt idx="12">
                        <c:v>4.8804698486227148E-3</c:v>
                      </c:pt>
                      <c:pt idx="13">
                        <c:v>5.2013422818791948E-3</c:v>
                      </c:pt>
                      <c:pt idx="14">
                        <c:v>4.7299359169972535E-3</c:v>
                      </c:pt>
                      <c:pt idx="15">
                        <c:v>3.354796818353985E-3</c:v>
                      </c:pt>
                      <c:pt idx="16">
                        <c:v>4.2136257488069855E-3</c:v>
                      </c:pt>
                      <c:pt idx="17">
                        <c:v>5.0030679190069382E-3</c:v>
                      </c:pt>
                      <c:pt idx="18">
                        <c:v>4.7344968436687706E-3</c:v>
                      </c:pt>
                    </c:numCache>
                  </c:numRef>
                </c:val>
              </c15:ser>
            </c15:filteredBarSeries>
          </c:ext>
        </c:extLst>
      </c:barChart>
      <c:lineChart>
        <c:grouping val="standard"/>
        <c:varyColors val="0"/>
        <c:ser>
          <c:idx val="9"/>
          <c:order val="9"/>
          <c:tx>
            <c:strRef>
              <c:f>Tables!$S$4</c:f>
              <c:strCache>
                <c:ptCount val="1"/>
                <c:pt idx="0">
                  <c:v>Assisted Suicide as  % of All Deaths</c:v>
                </c:pt>
              </c:strCache>
            </c:strRef>
          </c:tx>
          <c:spPr>
            <a:ln w="28575" cap="rnd">
              <a:solidFill>
                <a:srgbClr val="00B0F0"/>
              </a:solidFill>
              <a:prstDash val="dash"/>
              <a:round/>
            </a:ln>
            <a:effectLst/>
          </c:spPr>
          <c:marker>
            <c:symbol val="none"/>
          </c:marker>
          <c:cat>
            <c:strRef>
              <c:f>Tables!$B$5:$B$23</c:f>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f>Tables!$S$5:$S$23</c:f>
              <c:numCache>
                <c:formatCode>0.0%</c:formatCode>
                <c:ptCount val="19"/>
                <c:pt idx="0">
                  <c:v>5.1114291555919033E-4</c:v>
                </c:pt>
                <c:pt idx="1">
                  <c:v>9.1974383430985145E-4</c:v>
                </c:pt>
                <c:pt idx="2">
                  <c:v>9.1398395450390977E-4</c:v>
                </c:pt>
                <c:pt idx="3">
                  <c:v>6.9702602230483268E-4</c:v>
                </c:pt>
                <c:pt idx="4">
                  <c:v>1.2225725500289557E-3</c:v>
                </c:pt>
                <c:pt idx="5">
                  <c:v>1.363061045662545E-3</c:v>
                </c:pt>
                <c:pt idx="6">
                  <c:v>1.2251249958610641E-3</c:v>
                </c:pt>
                <c:pt idx="7">
                  <c:v>1.2316069229273351E-3</c:v>
                </c:pt>
                <c:pt idx="8">
                  <c:v>1.4694607717863533E-3</c:v>
                </c:pt>
                <c:pt idx="9">
                  <c:v>1.5588712499602329E-3</c:v>
                </c:pt>
                <c:pt idx="10">
                  <c:v>1.8738288569643974E-3</c:v>
                </c:pt>
                <c:pt idx="11">
                  <c:v>1.8702253780074176E-3</c:v>
                </c:pt>
                <c:pt idx="12">
                  <c:v>2.0376814320198127E-3</c:v>
                </c:pt>
                <c:pt idx="13">
                  <c:v>2.1386453209495584E-3</c:v>
                </c:pt>
                <c:pt idx="14">
                  <c:v>2.3710546574287916E-3</c:v>
                </c:pt>
                <c:pt idx="15">
                  <c:v>2.0924818013026438E-3</c:v>
                </c:pt>
                <c:pt idx="16">
                  <c:v>3.0737704918032786E-3</c:v>
                </c:pt>
                <c:pt idx="17">
                  <c:v>3.5005180766753481E-3</c:v>
                </c:pt>
                <c:pt idx="18">
                  <c:v>3.1844464929187966E-3</c:v>
                </c:pt>
              </c:numCache>
            </c:numRef>
          </c:val>
          <c:smooth val="0"/>
        </c:ser>
        <c:dLbls>
          <c:showLegendKey val="0"/>
          <c:showVal val="0"/>
          <c:showCatName val="0"/>
          <c:showSerName val="0"/>
          <c:showPercent val="0"/>
          <c:showBubbleSize val="0"/>
        </c:dLbls>
        <c:marker val="1"/>
        <c:smooth val="0"/>
        <c:axId val="382923920"/>
        <c:axId val="382923528"/>
      </c:lineChart>
      <c:catAx>
        <c:axId val="38292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2921176"/>
        <c:crosses val="autoZero"/>
        <c:auto val="1"/>
        <c:lblAlgn val="ctr"/>
        <c:lblOffset val="100"/>
        <c:noMultiLvlLbl val="0"/>
      </c:catAx>
      <c:valAx>
        <c:axId val="3829211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2923136"/>
        <c:crosses val="autoZero"/>
        <c:crossBetween val="between"/>
      </c:valAx>
      <c:valAx>
        <c:axId val="382923528"/>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2923920"/>
        <c:crosses val="max"/>
        <c:crossBetween val="between"/>
      </c:valAx>
      <c:catAx>
        <c:axId val="382923920"/>
        <c:scaling>
          <c:orientation val="minMax"/>
        </c:scaling>
        <c:delete val="1"/>
        <c:axPos val="b"/>
        <c:numFmt formatCode="General" sourceLinked="1"/>
        <c:majorTickMark val="out"/>
        <c:minorTickMark val="none"/>
        <c:tickLblPos val="nextTo"/>
        <c:crossAx val="38292352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Assisted Suicide and Mortality from All</a:t>
            </a:r>
            <a:r>
              <a:rPr lang="en-US" baseline="0"/>
              <a:t> Causes in Oregon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3"/>
          <c:order val="3"/>
          <c:tx>
            <c:strRef>
              <c:f>Tables!$E$4</c:f>
              <c:strCache>
                <c:ptCount val="1"/>
                <c:pt idx="0">
                  <c:v>Mortality per 100,000 Population</c:v>
                </c:pt>
              </c:strCache>
            </c:strRef>
          </c:tx>
          <c:spPr>
            <a:solidFill>
              <a:schemeClr val="accent3">
                <a:lumMod val="60000"/>
                <a:lumOff val="40000"/>
              </a:schemeClr>
            </a:solidFill>
            <a:ln>
              <a:noFill/>
            </a:ln>
            <a:effectLst/>
          </c:spPr>
          <c:invertIfNegative val="0"/>
          <c:cat>
            <c:strRef>
              <c:f>Tables!$B$5:$B$23</c:f>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f>Tables!$E$5:$E$23</c:f>
              <c:numCache>
                <c:formatCode>#,##0.0</c:formatCode>
                <c:ptCount val="19"/>
                <c:pt idx="0">
                  <c:v>875.36007259170833</c:v>
                </c:pt>
                <c:pt idx="1">
                  <c:v>864.95316212037869</c:v>
                </c:pt>
                <c:pt idx="2">
                  <c:v>863.41873601997304</c:v>
                </c:pt>
                <c:pt idx="3">
                  <c:v>868.75857318053932</c:v>
                </c:pt>
                <c:pt idx="4">
                  <c:v>884.66407698017667</c:v>
                </c:pt>
                <c:pt idx="5">
                  <c:v>868.61387121072028</c:v>
                </c:pt>
                <c:pt idx="6">
                  <c:v>846.0936561045736</c:v>
                </c:pt>
                <c:pt idx="7">
                  <c:v>853.92402638988904</c:v>
                </c:pt>
                <c:pt idx="8">
                  <c:v>852.76485248916947</c:v>
                </c:pt>
                <c:pt idx="9">
                  <c:v>844.42446937030434</c:v>
                </c:pt>
                <c:pt idx="10">
                  <c:v>849.61902467344601</c:v>
                </c:pt>
                <c:pt idx="11">
                  <c:v>828.30961508165728</c:v>
                </c:pt>
                <c:pt idx="12">
                  <c:v>831.33463623278408</c:v>
                </c:pt>
                <c:pt idx="13">
                  <c:v>846.27747538294636</c:v>
                </c:pt>
                <c:pt idx="14">
                  <c:v>832.97338281327745</c:v>
                </c:pt>
                <c:pt idx="15">
                  <c:v>863.80887499910909</c:v>
                </c:pt>
                <c:pt idx="16">
                  <c:v>860.40160302692095</c:v>
                </c:pt>
                <c:pt idx="17">
                  <c:v>886.30438942689432</c:v>
                </c:pt>
                <c:pt idx="18">
                  <c:v>874.54027333811325</c:v>
                </c:pt>
              </c:numCache>
            </c:numRef>
          </c:val>
        </c:ser>
        <c:dLbls>
          <c:showLegendKey val="0"/>
          <c:showVal val="0"/>
          <c:showCatName val="0"/>
          <c:showSerName val="0"/>
          <c:showPercent val="0"/>
          <c:showBubbleSize val="0"/>
        </c:dLbls>
        <c:gapWidth val="150"/>
        <c:axId val="382914904"/>
        <c:axId val="382921960"/>
        <c:extLst>
          <c:ext xmlns:c15="http://schemas.microsoft.com/office/drawing/2012/chart" uri="{02D57815-91ED-43cb-92C2-25804820EDAC}">
            <c15:filteredBarSeries>
              <c15:ser>
                <c:idx val="0"/>
                <c:order val="0"/>
                <c:tx>
                  <c:strRef>
                    <c:extLst>
                      <c:ext uri="{02D57815-91ED-43cb-92C2-25804820EDAC}">
                        <c15:formulaRef>
                          <c15:sqref>Tables!$B$4</c15:sqref>
                        </c15:formulaRef>
                      </c:ext>
                    </c:extLst>
                    <c:strCache>
                      <c:ptCount val="1"/>
                      <c:pt idx="0">
                        <c:v>Year</c:v>
                      </c:pt>
                    </c:strCache>
                  </c:strRef>
                </c:tx>
                <c:spPr>
                  <a:solidFill>
                    <a:schemeClr val="accent1"/>
                  </a:solidFill>
                  <a:ln>
                    <a:noFill/>
                  </a:ln>
                  <a:effectLst/>
                </c:spPr>
                <c:invertIfNegative val="0"/>
                <c:cat>
                  <c:strRef>
                    <c:extLst>
                      <c:ex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c:ext uri="{02D57815-91ED-43cb-92C2-25804820EDAC}">
                        <c15:formulaRef>
                          <c15:sqref>Tables!$B$5:$B$23</c15:sqref>
                        </c15:formulaRef>
                      </c:ext>
                    </c:extLst>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2016</c:v>
                      </c:pt>
                    </c:numCache>
                  </c:numRef>
                </c:val>
              </c15:ser>
            </c15:filteredBarSeries>
            <c15:filteredBarSeries>
              <c15:ser>
                <c:idx val="1"/>
                <c:order val="1"/>
                <c:tx>
                  <c:strRef>
                    <c:extLst xmlns:c15="http://schemas.microsoft.com/office/drawing/2012/chart">
                      <c:ext xmlns:c15="http://schemas.microsoft.com/office/drawing/2012/chart" uri="{02D57815-91ED-43cb-92C2-25804820EDAC}">
                        <c15:formulaRef>
                          <c15:sqref>Tables!$C$4</c15:sqref>
                        </c15:formulaRef>
                      </c:ext>
                    </c:extLst>
                    <c:strCache>
                      <c:ptCount val="1"/>
                      <c:pt idx="0">
                        <c:v>Population①</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Tables!$C$5:$C$23</c15:sqref>
                        </c15:formulaRef>
                      </c:ext>
                    </c:extLst>
                    <c:numCache>
                      <c:formatCode>#,##0</c:formatCode>
                      <c:ptCount val="19"/>
                      <c:pt idx="0">
                        <c:v>3352449</c:v>
                      </c:pt>
                      <c:pt idx="1">
                        <c:v>3393941</c:v>
                      </c:pt>
                      <c:pt idx="2">
                        <c:v>3421399</c:v>
                      </c:pt>
                      <c:pt idx="3">
                        <c:v>3467937</c:v>
                      </c:pt>
                      <c:pt idx="4">
                        <c:v>3513424</c:v>
                      </c:pt>
                      <c:pt idx="5">
                        <c:v>3547376</c:v>
                      </c:pt>
                      <c:pt idx="6">
                        <c:v>3569463</c:v>
                      </c:pt>
                      <c:pt idx="7">
                        <c:v>3613202</c:v>
                      </c:pt>
                      <c:pt idx="8">
                        <c:v>3670883</c:v>
                      </c:pt>
                      <c:pt idx="9">
                        <c:v>3722417</c:v>
                      </c:pt>
                      <c:pt idx="10">
                        <c:v>3768748</c:v>
                      </c:pt>
                      <c:pt idx="11">
                        <c:v>3808600</c:v>
                      </c:pt>
                      <c:pt idx="12">
                        <c:v>3837083</c:v>
                      </c:pt>
                      <c:pt idx="13">
                        <c:v>3867644</c:v>
                      </c:pt>
                      <c:pt idx="14">
                        <c:v>3898684</c:v>
                      </c:pt>
                      <c:pt idx="15">
                        <c:v>3928068</c:v>
                      </c:pt>
                      <c:pt idx="16">
                        <c:v>3970239</c:v>
                      </c:pt>
                      <c:pt idx="17">
                        <c:v>4028977</c:v>
                      </c:pt>
                      <c:pt idx="18">
                        <c:v>4093465</c:v>
                      </c:pt>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Tables!$D$4</c15:sqref>
                        </c15:formulaRef>
                      </c:ext>
                    </c:extLst>
                    <c:strCache>
                      <c:ptCount val="1"/>
                      <c:pt idx="0">
                        <c:v>All Deaths②</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Tables!$D$5:$D$23</c15:sqref>
                        </c15:formulaRef>
                      </c:ext>
                    </c:extLst>
                    <c:numCache>
                      <c:formatCode>#,##0</c:formatCode>
                      <c:ptCount val="19"/>
                      <c:pt idx="0">
                        <c:v>29346</c:v>
                      </c:pt>
                      <c:pt idx="1">
                        <c:v>29356</c:v>
                      </c:pt>
                      <c:pt idx="2">
                        <c:v>29541</c:v>
                      </c:pt>
                      <c:pt idx="3">
                        <c:v>30128</c:v>
                      </c:pt>
                      <c:pt idx="4">
                        <c:v>31082</c:v>
                      </c:pt>
                      <c:pt idx="5">
                        <c:v>30813</c:v>
                      </c:pt>
                      <c:pt idx="6">
                        <c:v>30201</c:v>
                      </c:pt>
                      <c:pt idx="7">
                        <c:v>30854</c:v>
                      </c:pt>
                      <c:pt idx="8">
                        <c:v>31304</c:v>
                      </c:pt>
                      <c:pt idx="9">
                        <c:v>31433</c:v>
                      </c:pt>
                      <c:pt idx="10">
                        <c:v>32020</c:v>
                      </c:pt>
                      <c:pt idx="11">
                        <c:v>31547</c:v>
                      </c:pt>
                      <c:pt idx="12">
                        <c:v>31899</c:v>
                      </c:pt>
                      <c:pt idx="13">
                        <c:v>32731</c:v>
                      </c:pt>
                      <c:pt idx="14">
                        <c:v>32475</c:v>
                      </c:pt>
                      <c:pt idx="15">
                        <c:v>33931</c:v>
                      </c:pt>
                      <c:pt idx="16">
                        <c:v>34160</c:v>
                      </c:pt>
                      <c:pt idx="17">
                        <c:v>35709</c:v>
                      </c:pt>
                      <c:pt idx="18">
                        <c:v>35799</c:v>
                      </c:pt>
                    </c:numCache>
                  </c:numRef>
                </c:val>
              </c15:ser>
            </c15:filteredBarSeries>
            <c15:filteredBarSeries>
              <c15:ser>
                <c:idx val="4"/>
                <c:order val="4"/>
                <c:tx>
                  <c:strRef>
                    <c:extLst xmlns:c15="http://schemas.microsoft.com/office/drawing/2012/chart">
                      <c:ext xmlns:c15="http://schemas.microsoft.com/office/drawing/2012/chart" uri="{02D57815-91ED-43cb-92C2-25804820EDAC}">
                        <c15:formulaRef>
                          <c15:sqref>Tables!$G$4</c15:sqref>
                        </c15:formulaRef>
                      </c:ext>
                    </c:extLst>
                    <c:strCache>
                      <c:ptCount val="1"/>
                      <c:pt idx="0">
                        <c:v>Deaths Current Presc.*</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Tables!$G$5:$G$23</c15:sqref>
                        </c15:formulaRef>
                      </c:ext>
                    </c:extLst>
                    <c:numCache>
                      <c:formatCode>General</c:formatCode>
                      <c:ptCount val="19"/>
                      <c:pt idx="0">
                        <c:v>15</c:v>
                      </c:pt>
                      <c:pt idx="1">
                        <c:v>26</c:v>
                      </c:pt>
                      <c:pt idx="2">
                        <c:v>26</c:v>
                      </c:pt>
                      <c:pt idx="3">
                        <c:v>19</c:v>
                      </c:pt>
                      <c:pt idx="4">
                        <c:v>36</c:v>
                      </c:pt>
                      <c:pt idx="5" formatCode="#,##0">
                        <c:v>39</c:v>
                      </c:pt>
                      <c:pt idx="6" formatCode="#,##0">
                        <c:v>35</c:v>
                      </c:pt>
                      <c:pt idx="7" formatCode="#,##0">
                        <c:v>32</c:v>
                      </c:pt>
                      <c:pt idx="8" formatCode="#,##0">
                        <c:v>35</c:v>
                      </c:pt>
                      <c:pt idx="9" formatCode="#,##0">
                        <c:v>46</c:v>
                      </c:pt>
                      <c:pt idx="10" formatCode="#,##0">
                        <c:v>54</c:v>
                      </c:pt>
                      <c:pt idx="11" formatCode="#,##0">
                        <c:v>53</c:v>
                      </c:pt>
                      <c:pt idx="12" formatCode="#,##0">
                        <c:v>59</c:v>
                      </c:pt>
                      <c:pt idx="13" formatCode="#,##0">
                        <c:v>62</c:v>
                      </c:pt>
                      <c:pt idx="14" formatCode="#,##0">
                        <c:v>66</c:v>
                      </c:pt>
                      <c:pt idx="15" formatCode="#,##0">
                        <c:v>63</c:v>
                      </c:pt>
                      <c:pt idx="16" formatCode="#,##0">
                        <c:v>94</c:v>
                      </c:pt>
                      <c:pt idx="17" formatCode="#,##0">
                        <c:v>125</c:v>
                      </c:pt>
                      <c:pt idx="18" formatCode="#,##0">
                        <c:v>114</c:v>
                      </c:pt>
                    </c:numCache>
                  </c:numRef>
                </c:val>
              </c15:ser>
            </c15:filteredBarSeries>
            <c15:filteredBarSeries>
              <c15:ser>
                <c:idx val="5"/>
                <c:order val="5"/>
                <c:tx>
                  <c:strRef>
                    <c:extLst xmlns:c15="http://schemas.microsoft.com/office/drawing/2012/chart">
                      <c:ext xmlns:c15="http://schemas.microsoft.com/office/drawing/2012/chart" uri="{02D57815-91ED-43cb-92C2-25804820EDAC}">
                        <c15:formulaRef>
                          <c15:sqref>Tables!$O$4</c15:sqref>
                        </c15:formulaRef>
                      </c:ext>
                    </c:extLst>
                    <c:strCache>
                      <c:ptCount val="1"/>
                      <c:pt idx="0">
                        <c:v>Prescriptions*</c:v>
                      </c:pt>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Tables!$O$5:$O$23</c15:sqref>
                        </c15:formulaRef>
                      </c:ext>
                    </c:extLst>
                    <c:numCache>
                      <c:formatCode>General</c:formatCode>
                      <c:ptCount val="19"/>
                      <c:pt idx="0">
                        <c:v>23</c:v>
                      </c:pt>
                      <c:pt idx="1">
                        <c:v>33</c:v>
                      </c:pt>
                      <c:pt idx="2">
                        <c:v>39</c:v>
                      </c:pt>
                      <c:pt idx="3">
                        <c:v>44</c:v>
                      </c:pt>
                      <c:pt idx="4">
                        <c:v>58</c:v>
                      </c:pt>
                      <c:pt idx="5" formatCode="#,##0">
                        <c:v>67</c:v>
                      </c:pt>
                      <c:pt idx="6">
                        <c:v>60</c:v>
                      </c:pt>
                      <c:pt idx="7" formatCode="#,##0">
                        <c:v>65</c:v>
                      </c:pt>
                      <c:pt idx="8" formatCode="#,##0">
                        <c:v>65</c:v>
                      </c:pt>
                      <c:pt idx="9" formatCode="#,##0">
                        <c:v>85</c:v>
                      </c:pt>
                      <c:pt idx="10" formatCode="#,##0">
                        <c:v>88</c:v>
                      </c:pt>
                      <c:pt idx="11" formatCode="#,##0">
                        <c:v>95</c:v>
                      </c:pt>
                      <c:pt idx="12" formatCode="#,##0">
                        <c:v>96</c:v>
                      </c:pt>
                      <c:pt idx="13" formatCode="#,##0">
                        <c:v>114</c:v>
                      </c:pt>
                      <c:pt idx="14" formatCode="#,##0">
                        <c:v>115</c:v>
                      </c:pt>
                      <c:pt idx="15" formatCode="#,##0">
                        <c:v>122</c:v>
                      </c:pt>
                      <c:pt idx="16" formatCode="#,##0">
                        <c:v>155</c:v>
                      </c:pt>
                      <c:pt idx="17" formatCode="#,##0">
                        <c:v>218</c:v>
                      </c:pt>
                      <c:pt idx="18" formatCode="#,##0">
                        <c:v>204</c:v>
                      </c:pt>
                    </c:numCache>
                  </c:numRef>
                </c:val>
              </c15:ser>
            </c15:filteredBarSeries>
            <c15:filteredBarSeries>
              <c15:ser>
                <c:idx val="6"/>
                <c:order val="6"/>
                <c:tx>
                  <c:strRef>
                    <c:extLst xmlns:c15="http://schemas.microsoft.com/office/drawing/2012/chart">
                      <c:ext xmlns:c15="http://schemas.microsoft.com/office/drawing/2012/chart" uri="{02D57815-91ED-43cb-92C2-25804820EDAC}">
                        <c15:formulaRef>
                          <c15:sqref>Tables!$P$4</c15:sqref>
                        </c15:formulaRef>
                      </c:ext>
                    </c:extLst>
                    <c:strCache>
                      <c:ptCount val="1"/>
                      <c:pt idx="0">
                        <c:v>Deaths as Percentage of Prescriptions</c:v>
                      </c:pt>
                    </c:strCache>
                  </c:strRef>
                </c:tx>
                <c:spPr>
                  <a:solidFill>
                    <a:srgbClr val="7030A0"/>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Tables!$P$5:$P$23</c15:sqref>
                        </c15:formulaRef>
                      </c:ext>
                    </c:extLst>
                    <c:numCache>
                      <c:formatCode>0%</c:formatCode>
                      <c:ptCount val="19"/>
                      <c:pt idx="0">
                        <c:v>0.65217391304347827</c:v>
                      </c:pt>
                      <c:pt idx="1">
                        <c:v>0.81818181818181823</c:v>
                      </c:pt>
                      <c:pt idx="2">
                        <c:v>0.69230769230769229</c:v>
                      </c:pt>
                      <c:pt idx="3">
                        <c:v>0.47727272727272729</c:v>
                      </c:pt>
                      <c:pt idx="4">
                        <c:v>0.65517241379310343</c:v>
                      </c:pt>
                      <c:pt idx="5">
                        <c:v>0.62686567164179108</c:v>
                      </c:pt>
                      <c:pt idx="6">
                        <c:v>0.6166666666666667</c:v>
                      </c:pt>
                      <c:pt idx="7">
                        <c:v>0.58461538461538465</c:v>
                      </c:pt>
                      <c:pt idx="8">
                        <c:v>0.70769230769230773</c:v>
                      </c:pt>
                      <c:pt idx="9">
                        <c:v>0.57647058823529407</c:v>
                      </c:pt>
                      <c:pt idx="10">
                        <c:v>0.68181818181818177</c:v>
                      </c:pt>
                      <c:pt idx="11">
                        <c:v>0.62105263157894741</c:v>
                      </c:pt>
                      <c:pt idx="12">
                        <c:v>0.67708333333333337</c:v>
                      </c:pt>
                      <c:pt idx="13">
                        <c:v>0.61403508771929827</c:v>
                      </c:pt>
                      <c:pt idx="14">
                        <c:v>0.66956521739130437</c:v>
                      </c:pt>
                      <c:pt idx="15">
                        <c:v>0.58196721311475408</c:v>
                      </c:pt>
                      <c:pt idx="16">
                        <c:v>0.67741935483870963</c:v>
                      </c:pt>
                      <c:pt idx="17">
                        <c:v>0.57339449541284404</c:v>
                      </c:pt>
                      <c:pt idx="18">
                        <c:v>0.55882352941176472</c:v>
                      </c:pt>
                    </c:numCache>
                  </c:numRef>
                </c:val>
              </c15:ser>
            </c15:filteredBarSeries>
            <c15:filteredBarSeries>
              <c15:ser>
                <c:idx val="7"/>
                <c:order val="7"/>
                <c:tx>
                  <c:strRef>
                    <c:extLst xmlns:c15="http://schemas.microsoft.com/office/drawing/2012/chart">
                      <c:ext xmlns:c15="http://schemas.microsoft.com/office/drawing/2012/chart" uri="{02D57815-91ED-43cb-92C2-25804820EDAC}">
                        <c15:formulaRef>
                          <c15:sqref>Tables!$Q$4</c15:sqref>
                        </c15:formulaRef>
                      </c:ext>
                    </c:extLst>
                    <c:strCache>
                      <c:ptCount val="1"/>
                      <c:pt idx="0">
                        <c:v>Prescriptions per 100,000 Population</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Tables!$Q$5:$Q$23</c15:sqref>
                        </c15:formulaRef>
                      </c:ext>
                    </c:extLst>
                    <c:numCache>
                      <c:formatCode>0.0</c:formatCode>
                      <c:ptCount val="19"/>
                      <c:pt idx="0">
                        <c:v>0.68606561949189981</c:v>
                      </c:pt>
                      <c:pt idx="1">
                        <c:v>0.97232096845525595</c:v>
                      </c:pt>
                      <c:pt idx="2">
                        <c:v>1.1398845910693256</c:v>
                      </c:pt>
                      <c:pt idx="3">
                        <c:v>1.2687658397485306</c:v>
                      </c:pt>
                      <c:pt idx="4">
                        <c:v>1.6508112883614388</c:v>
                      </c:pt>
                      <c:pt idx="5">
                        <c:v>1.88872000036083</c:v>
                      </c:pt>
                      <c:pt idx="6">
                        <c:v>1.6809251139457111</c:v>
                      </c:pt>
                      <c:pt idx="7">
                        <c:v>1.7989583754243468</c:v>
                      </c:pt>
                      <c:pt idx="8">
                        <c:v>1.7706911388894715</c:v>
                      </c:pt>
                      <c:pt idx="9">
                        <c:v>2.2834625997033648</c:v>
                      </c:pt>
                      <c:pt idx="10">
                        <c:v>2.3349929472599387</c:v>
                      </c:pt>
                      <c:pt idx="11">
                        <c:v>2.4943548810586567</c:v>
                      </c:pt>
                      <c:pt idx="12">
                        <c:v>2.5019005322532766</c:v>
                      </c:pt>
                      <c:pt idx="13">
                        <c:v>2.9475308482373248</c:v>
                      </c:pt>
                      <c:pt idx="14">
                        <c:v>2.9497132878684194</c:v>
                      </c:pt>
                      <c:pt idx="15">
                        <c:v>3.1058525463408477</c:v>
                      </c:pt>
                      <c:pt idx="16">
                        <c:v>3.904047086334097</c:v>
                      </c:pt>
                      <c:pt idx="17">
                        <c:v>5.4108027918749597</c:v>
                      </c:pt>
                      <c:pt idx="18">
                        <c:v>4.9835530534644858</c:v>
                      </c:pt>
                    </c:numCache>
                  </c:numRef>
                </c:val>
              </c15:ser>
            </c15:filteredBarSeries>
            <c15:filteredBarSeries>
              <c15:ser>
                <c:idx val="9"/>
                <c:order val="9"/>
                <c:tx>
                  <c:strRef>
                    <c:extLst xmlns:c15="http://schemas.microsoft.com/office/drawing/2012/chart">
                      <c:ext xmlns:c15="http://schemas.microsoft.com/office/drawing/2012/chart" uri="{02D57815-91ED-43cb-92C2-25804820EDAC}">
                        <c15:formulaRef>
                          <c15:sqref>Tables!$S$4</c15:sqref>
                        </c15:formulaRef>
                      </c:ext>
                    </c:extLst>
                    <c:strCache>
                      <c:ptCount val="1"/>
                      <c:pt idx="0">
                        <c:v>Assisted Suicide as  % of All Deaths</c:v>
                      </c:pt>
                    </c:strCache>
                  </c:strRef>
                </c:tx>
                <c:spPr>
                  <a:solidFill>
                    <a:schemeClr val="accent4">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Tables!$S$5:$S$23</c15:sqref>
                        </c15:formulaRef>
                      </c:ext>
                    </c:extLst>
                    <c:numCache>
                      <c:formatCode>0.0%</c:formatCode>
                      <c:ptCount val="19"/>
                      <c:pt idx="0">
                        <c:v>5.1114291555919033E-4</c:v>
                      </c:pt>
                      <c:pt idx="1">
                        <c:v>9.1974383430985145E-4</c:v>
                      </c:pt>
                      <c:pt idx="2">
                        <c:v>9.1398395450390977E-4</c:v>
                      </c:pt>
                      <c:pt idx="3">
                        <c:v>6.9702602230483268E-4</c:v>
                      </c:pt>
                      <c:pt idx="4">
                        <c:v>1.2225725500289557E-3</c:v>
                      </c:pt>
                      <c:pt idx="5">
                        <c:v>1.363061045662545E-3</c:v>
                      </c:pt>
                      <c:pt idx="6">
                        <c:v>1.2251249958610641E-3</c:v>
                      </c:pt>
                      <c:pt idx="7">
                        <c:v>1.2316069229273351E-3</c:v>
                      </c:pt>
                      <c:pt idx="8">
                        <c:v>1.4694607717863533E-3</c:v>
                      </c:pt>
                      <c:pt idx="9">
                        <c:v>1.5588712499602329E-3</c:v>
                      </c:pt>
                      <c:pt idx="10">
                        <c:v>1.8738288569643974E-3</c:v>
                      </c:pt>
                      <c:pt idx="11">
                        <c:v>1.8702253780074176E-3</c:v>
                      </c:pt>
                      <c:pt idx="12">
                        <c:v>2.0376814320198127E-3</c:v>
                      </c:pt>
                      <c:pt idx="13">
                        <c:v>2.1386453209495584E-3</c:v>
                      </c:pt>
                      <c:pt idx="14">
                        <c:v>2.3710546574287916E-3</c:v>
                      </c:pt>
                      <c:pt idx="15">
                        <c:v>2.0924818013026438E-3</c:v>
                      </c:pt>
                      <c:pt idx="16">
                        <c:v>3.0737704918032786E-3</c:v>
                      </c:pt>
                      <c:pt idx="17">
                        <c:v>3.5005180766753481E-3</c:v>
                      </c:pt>
                      <c:pt idx="18">
                        <c:v>3.1844464929187966E-3</c:v>
                      </c:pt>
                    </c:numCache>
                  </c:numRef>
                </c:val>
              </c15:ser>
            </c15:filteredBarSeries>
            <c15:filteredBarSeries>
              <c15:ser>
                <c:idx val="10"/>
                <c:order val="10"/>
                <c:tx>
                  <c:strRef>
                    <c:extLst xmlns:c15="http://schemas.microsoft.com/office/drawing/2012/chart">
                      <c:ext xmlns:c15="http://schemas.microsoft.com/office/drawing/2012/chart" uri="{02D57815-91ED-43cb-92C2-25804820EDAC}">
                        <c15:formulaRef>
                          <c15:sqref>Tables!$T$4</c15:sqref>
                        </c15:formulaRef>
                      </c:ext>
                    </c:extLst>
                    <c:strCache>
                      <c:ptCount val="1"/>
                      <c:pt idx="0">
                        <c:v>Prescribing Physicians*</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Tables!$T$5:$T$23</c15:sqref>
                        </c15:formulaRef>
                      </c:ext>
                    </c:extLst>
                    <c:numCache>
                      <c:formatCode>General</c:formatCode>
                      <c:ptCount val="19"/>
                      <c:pt idx="0">
                        <c:v>0</c:v>
                      </c:pt>
                      <c:pt idx="1">
                        <c:v>0</c:v>
                      </c:pt>
                      <c:pt idx="2">
                        <c:v>22</c:v>
                      </c:pt>
                      <c:pt idx="3">
                        <c:v>33</c:v>
                      </c:pt>
                      <c:pt idx="4">
                        <c:v>33</c:v>
                      </c:pt>
                      <c:pt idx="5" formatCode="#,##0">
                        <c:v>42</c:v>
                      </c:pt>
                      <c:pt idx="6" formatCode="#,##0">
                        <c:v>40</c:v>
                      </c:pt>
                      <c:pt idx="7" formatCode="#,##0">
                        <c:v>40</c:v>
                      </c:pt>
                      <c:pt idx="8" formatCode="#,##0">
                        <c:v>41</c:v>
                      </c:pt>
                      <c:pt idx="9" formatCode="#,##0">
                        <c:v>46</c:v>
                      </c:pt>
                      <c:pt idx="10" formatCode="#,##0">
                        <c:v>60</c:v>
                      </c:pt>
                      <c:pt idx="11" formatCode="#,##0">
                        <c:v>64</c:v>
                      </c:pt>
                      <c:pt idx="12" formatCode="#,##0">
                        <c:v>59</c:v>
                      </c:pt>
                      <c:pt idx="13" formatCode="#,##0">
                        <c:v>62</c:v>
                      </c:pt>
                      <c:pt idx="14" formatCode="#,##0">
                        <c:v>62</c:v>
                      </c:pt>
                      <c:pt idx="15" formatCode="#,##0">
                        <c:v>62</c:v>
                      </c:pt>
                      <c:pt idx="16" formatCode="#,##0">
                        <c:v>83</c:v>
                      </c:pt>
                      <c:pt idx="17" formatCode="#,##0">
                        <c:v>106</c:v>
                      </c:pt>
                      <c:pt idx="18" formatCode="#,##0">
                        <c:v>102</c:v>
                      </c:pt>
                    </c:numCache>
                  </c:numRef>
                </c:val>
              </c15:ser>
            </c15:filteredBarSeries>
            <c15:filteredBarSeries>
              <c15:ser>
                <c:idx val="11"/>
                <c:order val="11"/>
                <c:tx>
                  <c:strRef>
                    <c:extLst xmlns:c15="http://schemas.microsoft.com/office/drawing/2012/chart">
                      <c:ext xmlns:c15="http://schemas.microsoft.com/office/drawing/2012/chart" uri="{02D57815-91ED-43cb-92C2-25804820EDAC}">
                        <c15:formulaRef>
                          <c15:sqref>Tables!$U$4</c15:sqref>
                        </c15:formulaRef>
                      </c:ext>
                    </c:extLst>
                    <c:strCache>
                      <c:ptCount val="1"/>
                      <c:pt idx="0">
                        <c:v>Percentage of All Physicians</c:v>
                      </c:pt>
                    </c:strCache>
                  </c:strRef>
                </c:tx>
                <c:spPr>
                  <a:solidFill>
                    <a:schemeClr val="accent6">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Tables!$U$5:$U$23</c15:sqref>
                        </c15:formulaRef>
                      </c:ext>
                    </c:extLst>
                    <c:numCache>
                      <c:formatCode>0.0%</c:formatCode>
                      <c:ptCount val="19"/>
                      <c:pt idx="4">
                        <c:v>3.3286261851926567E-3</c:v>
                      </c:pt>
                      <c:pt idx="5">
                        <c:v>4.2826552462526769E-3</c:v>
                      </c:pt>
                      <c:pt idx="6">
                        <c:v>3.8565368299267257E-3</c:v>
                      </c:pt>
                      <c:pt idx="7">
                        <c:v>3.8602586373287012E-3</c:v>
                      </c:pt>
                      <c:pt idx="8">
                        <c:v>3.6933609584722097E-3</c:v>
                      </c:pt>
                      <c:pt idx="9">
                        <c:v>3.9982616253802696E-3</c:v>
                      </c:pt>
                      <c:pt idx="10">
                        <c:v>5.1137816415239073E-3</c:v>
                      </c:pt>
                      <c:pt idx="11">
                        <c:v>5.3543043587383921E-3</c:v>
                      </c:pt>
                      <c:pt idx="12">
                        <c:v>4.8804698486227148E-3</c:v>
                      </c:pt>
                      <c:pt idx="13">
                        <c:v>5.2013422818791948E-3</c:v>
                      </c:pt>
                      <c:pt idx="14">
                        <c:v>4.7299359169972535E-3</c:v>
                      </c:pt>
                      <c:pt idx="15">
                        <c:v>3.354796818353985E-3</c:v>
                      </c:pt>
                      <c:pt idx="16">
                        <c:v>4.2136257488069855E-3</c:v>
                      </c:pt>
                      <c:pt idx="17">
                        <c:v>5.0030679190069382E-3</c:v>
                      </c:pt>
                      <c:pt idx="18">
                        <c:v>4.7344968436687706E-3</c:v>
                      </c:pt>
                    </c:numCache>
                  </c:numRef>
                </c:val>
              </c15:ser>
            </c15:filteredBarSeries>
          </c:ext>
        </c:extLst>
      </c:barChart>
      <c:lineChart>
        <c:grouping val="standard"/>
        <c:varyColors val="0"/>
        <c:ser>
          <c:idx val="8"/>
          <c:order val="8"/>
          <c:tx>
            <c:strRef>
              <c:f>Tables!$R$4</c:f>
              <c:strCache>
                <c:ptCount val="1"/>
                <c:pt idx="0">
                  <c:v>Assisted Suicide per 100,000 Population</c:v>
                </c:pt>
              </c:strCache>
            </c:strRef>
          </c:tx>
          <c:spPr>
            <a:ln w="28575" cap="rnd">
              <a:solidFill>
                <a:schemeClr val="accent5">
                  <a:lumMod val="50000"/>
                </a:schemeClr>
              </a:solidFill>
              <a:round/>
            </a:ln>
            <a:effectLst/>
          </c:spPr>
          <c:marker>
            <c:symbol val="none"/>
          </c:marker>
          <c:val>
            <c:numRef>
              <c:f>Tables!$R$5:$R$23</c:f>
              <c:numCache>
                <c:formatCode>#,##0.0</c:formatCode>
                <c:ptCount val="19"/>
                <c:pt idx="0">
                  <c:v>0.44743409966863029</c:v>
                </c:pt>
                <c:pt idx="1">
                  <c:v>0.79553533782702757</c:v>
                </c:pt>
                <c:pt idx="2">
                  <c:v>0.78915087074030243</c:v>
                </c:pt>
                <c:pt idx="3">
                  <c:v>0.60554733260725324</c:v>
                </c:pt>
                <c:pt idx="4">
                  <c:v>1.0815660165126668</c:v>
                </c:pt>
                <c:pt idx="5">
                  <c:v>1.1839737315694756</c:v>
                </c:pt>
                <c:pt idx="6">
                  <c:v>1.0365704869331884</c:v>
                </c:pt>
                <c:pt idx="7">
                  <c:v>1.0516987425557718</c:v>
                </c:pt>
                <c:pt idx="8">
                  <c:v>1.2531044982910107</c:v>
                </c:pt>
                <c:pt idx="9">
                  <c:v>1.3163490280642927</c:v>
                </c:pt>
                <c:pt idx="10">
                  <c:v>1.5920406458590493</c:v>
                </c:pt>
                <c:pt idx="11">
                  <c:v>1.549125662973271</c:v>
                </c:pt>
                <c:pt idx="12">
                  <c:v>1.6939951520464895</c:v>
                </c:pt>
                <c:pt idx="13">
                  <c:v>1.8098873629527432</c:v>
                </c:pt>
                <c:pt idx="14">
                  <c:v>1.9750254188336374</c:v>
                </c:pt>
                <c:pt idx="15">
                  <c:v>1.8075043507393458</c:v>
                </c:pt>
                <c:pt idx="16">
                  <c:v>2.6446770584843882</c:v>
                </c:pt>
                <c:pt idx="17">
                  <c:v>3.1025245366255505</c:v>
                </c:pt>
                <c:pt idx="18">
                  <c:v>2.7849267063478007</c:v>
                </c:pt>
              </c:numCache>
            </c:numRef>
          </c:val>
          <c:smooth val="0"/>
        </c:ser>
        <c:dLbls>
          <c:showLegendKey val="0"/>
          <c:showVal val="0"/>
          <c:showCatName val="0"/>
          <c:showSerName val="0"/>
          <c:showPercent val="0"/>
          <c:showBubbleSize val="0"/>
        </c:dLbls>
        <c:marker val="1"/>
        <c:smooth val="0"/>
        <c:axId val="382925488"/>
        <c:axId val="382925096"/>
      </c:lineChart>
      <c:catAx>
        <c:axId val="382914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2921960"/>
        <c:crosses val="autoZero"/>
        <c:auto val="1"/>
        <c:lblAlgn val="ctr"/>
        <c:lblOffset val="100"/>
        <c:noMultiLvlLbl val="0"/>
      </c:catAx>
      <c:valAx>
        <c:axId val="38292196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2914904"/>
        <c:crosses val="autoZero"/>
        <c:crossBetween val="between"/>
      </c:valAx>
      <c:valAx>
        <c:axId val="382925096"/>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2925488"/>
        <c:crosses val="max"/>
        <c:crossBetween val="between"/>
      </c:valAx>
      <c:catAx>
        <c:axId val="382925488"/>
        <c:scaling>
          <c:orientation val="minMax"/>
        </c:scaling>
        <c:delete val="1"/>
        <c:axPos val="b"/>
        <c:majorTickMark val="out"/>
        <c:minorTickMark val="none"/>
        <c:tickLblPos val="nextTo"/>
        <c:crossAx val="38292509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Prescribing Physicians &amp;</a:t>
            </a:r>
          </a:p>
          <a:p>
            <a:pPr>
              <a:defRPr/>
            </a:pPr>
            <a:r>
              <a:rPr lang="en-US"/>
              <a:t>Prescribers</a:t>
            </a:r>
            <a:r>
              <a:rPr lang="en-US" baseline="0"/>
              <a:t> as Percentage of All Physicians in  Oregon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Tables!$T$4</c:f>
              <c:strCache>
                <c:ptCount val="1"/>
                <c:pt idx="0">
                  <c:v>Prescribing Physicians*</c:v>
                </c:pt>
              </c:strCache>
            </c:strRef>
          </c:tx>
          <c:spPr>
            <a:solidFill>
              <a:srgbClr val="002060"/>
            </a:solidFill>
            <a:ln>
              <a:noFill/>
            </a:ln>
            <a:effectLst/>
          </c:spPr>
          <c:invertIfNegative val="0"/>
          <c:cat>
            <c:strRef>
              <c:f>Tables!$B$5:$B$23</c:f>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f>Tables!$T$5:$T$23</c:f>
              <c:numCache>
                <c:formatCode>General</c:formatCode>
                <c:ptCount val="19"/>
                <c:pt idx="0">
                  <c:v>0</c:v>
                </c:pt>
                <c:pt idx="1">
                  <c:v>0</c:v>
                </c:pt>
                <c:pt idx="2">
                  <c:v>22</c:v>
                </c:pt>
                <c:pt idx="3">
                  <c:v>33</c:v>
                </c:pt>
                <c:pt idx="4">
                  <c:v>33</c:v>
                </c:pt>
                <c:pt idx="5" formatCode="#,##0">
                  <c:v>42</c:v>
                </c:pt>
                <c:pt idx="6" formatCode="#,##0">
                  <c:v>40</c:v>
                </c:pt>
                <c:pt idx="7" formatCode="#,##0">
                  <c:v>40</c:v>
                </c:pt>
                <c:pt idx="8" formatCode="#,##0">
                  <c:v>41</c:v>
                </c:pt>
                <c:pt idx="9" formatCode="#,##0">
                  <c:v>46</c:v>
                </c:pt>
                <c:pt idx="10" formatCode="#,##0">
                  <c:v>60</c:v>
                </c:pt>
                <c:pt idx="11" formatCode="#,##0">
                  <c:v>64</c:v>
                </c:pt>
                <c:pt idx="12" formatCode="#,##0">
                  <c:v>59</c:v>
                </c:pt>
                <c:pt idx="13" formatCode="#,##0">
                  <c:v>62</c:v>
                </c:pt>
                <c:pt idx="14" formatCode="#,##0">
                  <c:v>62</c:v>
                </c:pt>
                <c:pt idx="15" formatCode="#,##0">
                  <c:v>62</c:v>
                </c:pt>
                <c:pt idx="16" formatCode="#,##0">
                  <c:v>83</c:v>
                </c:pt>
                <c:pt idx="17" formatCode="#,##0">
                  <c:v>106</c:v>
                </c:pt>
                <c:pt idx="18" formatCode="#,##0">
                  <c:v>102</c:v>
                </c:pt>
              </c:numCache>
            </c:numRef>
          </c:val>
        </c:ser>
        <c:dLbls>
          <c:showLegendKey val="0"/>
          <c:showVal val="0"/>
          <c:showCatName val="0"/>
          <c:showSerName val="0"/>
          <c:showPercent val="0"/>
          <c:showBubbleSize val="0"/>
        </c:dLbls>
        <c:gapWidth val="150"/>
        <c:axId val="382914120"/>
        <c:axId val="382920392"/>
        <c:extLst/>
      </c:barChart>
      <c:lineChart>
        <c:grouping val="standard"/>
        <c:varyColors val="0"/>
        <c:ser>
          <c:idx val="1"/>
          <c:order val="1"/>
          <c:tx>
            <c:strRef>
              <c:f>Tables!$U$4</c:f>
              <c:strCache>
                <c:ptCount val="1"/>
                <c:pt idx="0">
                  <c:v>Percentage of All Physicians</c:v>
                </c:pt>
              </c:strCache>
            </c:strRef>
          </c:tx>
          <c:spPr>
            <a:ln w="28575" cap="rnd">
              <a:solidFill>
                <a:schemeClr val="accent2"/>
              </a:solidFill>
              <a:round/>
            </a:ln>
            <a:effectLst/>
          </c:spPr>
          <c:marker>
            <c:symbol val="none"/>
          </c:marker>
          <c:cat>
            <c:strRef>
              <c:f>Tables!$B$5:$B$23</c:f>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f>Tables!$U$5:$U$23</c:f>
              <c:numCache>
                <c:formatCode>0.0%</c:formatCode>
                <c:ptCount val="19"/>
                <c:pt idx="4">
                  <c:v>3.3286261851926567E-3</c:v>
                </c:pt>
                <c:pt idx="5">
                  <c:v>4.2826552462526769E-3</c:v>
                </c:pt>
                <c:pt idx="6">
                  <c:v>3.8565368299267257E-3</c:v>
                </c:pt>
                <c:pt idx="7">
                  <c:v>3.8602586373287012E-3</c:v>
                </c:pt>
                <c:pt idx="8">
                  <c:v>3.6933609584722097E-3</c:v>
                </c:pt>
                <c:pt idx="9">
                  <c:v>3.9982616253802696E-3</c:v>
                </c:pt>
                <c:pt idx="10">
                  <c:v>5.1137816415239073E-3</c:v>
                </c:pt>
                <c:pt idx="11">
                  <c:v>5.3543043587383921E-3</c:v>
                </c:pt>
                <c:pt idx="12">
                  <c:v>4.8804698486227148E-3</c:v>
                </c:pt>
                <c:pt idx="13">
                  <c:v>5.2013422818791948E-3</c:v>
                </c:pt>
                <c:pt idx="14">
                  <c:v>4.7299359169972535E-3</c:v>
                </c:pt>
                <c:pt idx="15">
                  <c:v>3.354796818353985E-3</c:v>
                </c:pt>
                <c:pt idx="16">
                  <c:v>4.2136257488069855E-3</c:v>
                </c:pt>
                <c:pt idx="17">
                  <c:v>5.0030679190069382E-3</c:v>
                </c:pt>
                <c:pt idx="18">
                  <c:v>4.7344968436687706E-3</c:v>
                </c:pt>
              </c:numCache>
            </c:numRef>
          </c:val>
          <c:smooth val="0"/>
        </c:ser>
        <c:dLbls>
          <c:showLegendKey val="0"/>
          <c:showVal val="0"/>
          <c:showCatName val="0"/>
          <c:showSerName val="0"/>
          <c:showPercent val="0"/>
          <c:showBubbleSize val="0"/>
        </c:dLbls>
        <c:marker val="1"/>
        <c:smooth val="0"/>
        <c:axId val="382917648"/>
        <c:axId val="382915296"/>
      </c:lineChart>
      <c:catAx>
        <c:axId val="382914120"/>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2920392"/>
        <c:crosses val="autoZero"/>
        <c:auto val="1"/>
        <c:lblAlgn val="ctr"/>
        <c:lblOffset val="100"/>
        <c:noMultiLvlLbl val="0"/>
      </c:catAx>
      <c:valAx>
        <c:axId val="3829203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a:t>
                </a:r>
                <a:r>
                  <a:rPr lang="en-US" baseline="0"/>
                  <a:t> of Prescribing Physicians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2914120"/>
        <c:crosses val="autoZero"/>
        <c:crossBetween val="between"/>
      </c:valAx>
      <c:valAx>
        <c:axId val="38291529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Prescribers as Percentage of All Physicians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2917648"/>
        <c:crosses val="max"/>
        <c:crossBetween val="between"/>
      </c:valAx>
      <c:catAx>
        <c:axId val="382917648"/>
        <c:scaling>
          <c:orientation val="minMax"/>
        </c:scaling>
        <c:delete val="1"/>
        <c:axPos val="b"/>
        <c:numFmt formatCode="General" sourceLinked="1"/>
        <c:majorTickMark val="out"/>
        <c:minorTickMark val="none"/>
        <c:tickLblPos val="nextTo"/>
        <c:crossAx val="38291529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Frequency of </a:t>
            </a:r>
            <a:r>
              <a:rPr lang="en-US" baseline="0"/>
              <a:t>Assisted Suicide Prescriptions &amp; Deaths in Oregon</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Tables!$X$2:$X$4</c:f>
              <c:strCache>
                <c:ptCount val="3"/>
                <c:pt idx="0">
                  <c:v>Frequency</c:v>
                </c:pt>
                <c:pt idx="1">
                  <c:v> Prescriptions</c:v>
                </c:pt>
                <c:pt idx="2">
                  <c:v>Weekly</c:v>
                </c:pt>
              </c:strCache>
            </c:strRef>
          </c:tx>
          <c:spPr>
            <a:solidFill>
              <a:schemeClr val="accent2"/>
            </a:solidFill>
            <a:ln>
              <a:noFill/>
            </a:ln>
            <a:effectLst/>
          </c:spPr>
          <c:invertIfNegative val="0"/>
          <c:cat>
            <c:strRef>
              <c:f>Tables!$B$5:$B$23</c:f>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f>Tables!$X$5:$X$23</c:f>
              <c:numCache>
                <c:formatCode>0.0</c:formatCode>
                <c:ptCount val="19"/>
                <c:pt idx="0">
                  <c:v>0.44230769230769229</c:v>
                </c:pt>
                <c:pt idx="1">
                  <c:v>0.63461538461538458</c:v>
                </c:pt>
                <c:pt idx="2">
                  <c:v>0.75</c:v>
                </c:pt>
                <c:pt idx="3">
                  <c:v>0.84615384615384615</c:v>
                </c:pt>
                <c:pt idx="4">
                  <c:v>1.1153846153846154</c:v>
                </c:pt>
                <c:pt idx="5">
                  <c:v>1.2884615384615385</c:v>
                </c:pt>
                <c:pt idx="6">
                  <c:v>1.1538461538461537</c:v>
                </c:pt>
                <c:pt idx="7">
                  <c:v>1.25</c:v>
                </c:pt>
                <c:pt idx="8">
                  <c:v>1.25</c:v>
                </c:pt>
                <c:pt idx="9">
                  <c:v>1.6346153846153846</c:v>
                </c:pt>
                <c:pt idx="10">
                  <c:v>1.6923076923076923</c:v>
                </c:pt>
                <c:pt idx="11">
                  <c:v>1.8269230769230769</c:v>
                </c:pt>
                <c:pt idx="12">
                  <c:v>1.8461538461538463</c:v>
                </c:pt>
                <c:pt idx="13">
                  <c:v>2.1923076923076925</c:v>
                </c:pt>
                <c:pt idx="14">
                  <c:v>2.2115384615384617</c:v>
                </c:pt>
                <c:pt idx="15">
                  <c:v>2.3461538461538463</c:v>
                </c:pt>
                <c:pt idx="16">
                  <c:v>2.9807692307692308</c:v>
                </c:pt>
                <c:pt idx="17">
                  <c:v>4.1923076923076925</c:v>
                </c:pt>
                <c:pt idx="18">
                  <c:v>3.9230769230769229</c:v>
                </c:pt>
              </c:numCache>
            </c:numRef>
          </c:val>
        </c:ser>
        <c:ser>
          <c:idx val="3"/>
          <c:order val="3"/>
          <c:tx>
            <c:strRef>
              <c:f>Tables!$Z$2:$Z$4</c:f>
              <c:strCache>
                <c:ptCount val="3"/>
                <c:pt idx="0">
                  <c:v>Frequency</c:v>
                </c:pt>
                <c:pt idx="1">
                  <c:v> Deaths</c:v>
                </c:pt>
                <c:pt idx="2">
                  <c:v>Weekly</c:v>
                </c:pt>
              </c:strCache>
            </c:strRef>
          </c:tx>
          <c:spPr>
            <a:solidFill>
              <a:schemeClr val="accent5">
                <a:lumMod val="50000"/>
              </a:schemeClr>
            </a:solidFill>
            <a:ln>
              <a:noFill/>
            </a:ln>
            <a:effectLst/>
          </c:spPr>
          <c:invertIfNegative val="0"/>
          <c:cat>
            <c:strRef>
              <c:f>Tables!$B$5:$B$23</c:f>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f>Tables!$Z$5:$Z$23</c:f>
              <c:numCache>
                <c:formatCode>0.0</c:formatCode>
                <c:ptCount val="19"/>
                <c:pt idx="0">
                  <c:v>0.28846153846153844</c:v>
                </c:pt>
                <c:pt idx="1">
                  <c:v>0.51923076923076927</c:v>
                </c:pt>
                <c:pt idx="2">
                  <c:v>0.51923076923076927</c:v>
                </c:pt>
                <c:pt idx="3">
                  <c:v>0.40384615384615385</c:v>
                </c:pt>
                <c:pt idx="4">
                  <c:v>0.73076923076923073</c:v>
                </c:pt>
                <c:pt idx="5">
                  <c:v>0.80769230769230771</c:v>
                </c:pt>
                <c:pt idx="6">
                  <c:v>0.71153846153846156</c:v>
                </c:pt>
                <c:pt idx="7">
                  <c:v>0.73076923076923073</c:v>
                </c:pt>
                <c:pt idx="8">
                  <c:v>0.88461538461538458</c:v>
                </c:pt>
                <c:pt idx="9">
                  <c:v>0.94230769230769229</c:v>
                </c:pt>
                <c:pt idx="10">
                  <c:v>1.1538461538461537</c:v>
                </c:pt>
                <c:pt idx="11">
                  <c:v>1.1346153846153846</c:v>
                </c:pt>
                <c:pt idx="12">
                  <c:v>1.25</c:v>
                </c:pt>
                <c:pt idx="13">
                  <c:v>1.3461538461538463</c:v>
                </c:pt>
                <c:pt idx="14">
                  <c:v>1.4807692307692308</c:v>
                </c:pt>
                <c:pt idx="15">
                  <c:v>1.3653846153846154</c:v>
                </c:pt>
                <c:pt idx="16">
                  <c:v>2.0192307692307692</c:v>
                </c:pt>
                <c:pt idx="17">
                  <c:v>2.4038461538461537</c:v>
                </c:pt>
                <c:pt idx="18">
                  <c:v>2.1923076923076925</c:v>
                </c:pt>
              </c:numCache>
            </c:numRef>
          </c:val>
        </c:ser>
        <c:dLbls>
          <c:showLegendKey val="0"/>
          <c:showVal val="0"/>
          <c:showCatName val="0"/>
          <c:showSerName val="0"/>
          <c:showPercent val="0"/>
          <c:showBubbleSize val="0"/>
        </c:dLbls>
        <c:gapWidth val="219"/>
        <c:overlap val="-27"/>
        <c:axId val="382919608"/>
        <c:axId val="382915688"/>
        <c:extLst>
          <c:ext xmlns:c15="http://schemas.microsoft.com/office/drawing/2012/chart" uri="{02D57815-91ED-43cb-92C2-25804820EDAC}">
            <c15:filteredBarSeries>
              <c15:ser>
                <c:idx val="0"/>
                <c:order val="0"/>
                <c:tx>
                  <c:strRef>
                    <c:extLst>
                      <c:ext uri="{02D57815-91ED-43cb-92C2-25804820EDAC}">
                        <c15:formulaRef>
                          <c15:sqref>Tables!$W$2:$W$4</c15:sqref>
                        </c15:formulaRef>
                      </c:ext>
                    </c:extLst>
                    <c:strCache>
                      <c:ptCount val="3"/>
                      <c:pt idx="0">
                        <c:v>Frequency</c:v>
                      </c:pt>
                      <c:pt idx="1">
                        <c:v> Prescriptions</c:v>
                      </c:pt>
                      <c:pt idx="2">
                        <c:v>Daily</c:v>
                      </c:pt>
                    </c:strCache>
                  </c:strRef>
                </c:tx>
                <c:spPr>
                  <a:solidFill>
                    <a:schemeClr val="accent1"/>
                  </a:solidFill>
                  <a:ln>
                    <a:noFill/>
                  </a:ln>
                  <a:effectLst/>
                </c:spPr>
                <c:invertIfNegative val="0"/>
                <c:cat>
                  <c:strRef>
                    <c:extLst>
                      <c:ex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c:ext uri="{02D57815-91ED-43cb-92C2-25804820EDAC}">
                        <c15:formulaRef>
                          <c15:sqref>Tables!$W$5:$W$23</c15:sqref>
                        </c15:formulaRef>
                      </c:ext>
                    </c:extLst>
                    <c:numCache>
                      <c:formatCode>0.0</c:formatCode>
                      <c:ptCount val="19"/>
                      <c:pt idx="0">
                        <c:v>6.3013698630136991E-2</c:v>
                      </c:pt>
                      <c:pt idx="1">
                        <c:v>9.0410958904109592E-2</c:v>
                      </c:pt>
                      <c:pt idx="2">
                        <c:v>0.10684931506849316</c:v>
                      </c:pt>
                      <c:pt idx="3">
                        <c:v>0.12054794520547946</c:v>
                      </c:pt>
                      <c:pt idx="4">
                        <c:v>0.15890410958904111</c:v>
                      </c:pt>
                      <c:pt idx="5">
                        <c:v>0.18356164383561643</c:v>
                      </c:pt>
                      <c:pt idx="6">
                        <c:v>0.16438356164383561</c:v>
                      </c:pt>
                      <c:pt idx="7">
                        <c:v>0.17808219178082191</c:v>
                      </c:pt>
                      <c:pt idx="8">
                        <c:v>0.17808219178082191</c:v>
                      </c:pt>
                      <c:pt idx="9">
                        <c:v>0.23287671232876711</c:v>
                      </c:pt>
                      <c:pt idx="10">
                        <c:v>0.24109589041095891</c:v>
                      </c:pt>
                      <c:pt idx="11">
                        <c:v>0.26027397260273971</c:v>
                      </c:pt>
                      <c:pt idx="12">
                        <c:v>0.26301369863013696</c:v>
                      </c:pt>
                      <c:pt idx="13">
                        <c:v>0.31232876712328766</c:v>
                      </c:pt>
                      <c:pt idx="14">
                        <c:v>0.31506849315068491</c:v>
                      </c:pt>
                      <c:pt idx="15">
                        <c:v>0.33424657534246577</c:v>
                      </c:pt>
                      <c:pt idx="16">
                        <c:v>0.42465753424657532</c:v>
                      </c:pt>
                      <c:pt idx="17">
                        <c:v>0.59726027397260273</c:v>
                      </c:pt>
                      <c:pt idx="18">
                        <c:v>0.55890410958904113</c:v>
                      </c:pt>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Tables!$Y$2:$Y$4</c15:sqref>
                        </c15:formulaRef>
                      </c:ext>
                    </c:extLst>
                    <c:strCache>
                      <c:ptCount val="3"/>
                      <c:pt idx="0">
                        <c:v>Frequency</c:v>
                      </c:pt>
                      <c:pt idx="1">
                        <c:v> Deaths</c:v>
                      </c:pt>
                      <c:pt idx="2">
                        <c:v>Daily</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Tables!$B$5:$B$23</c15:sqref>
                        </c15:formulaRef>
                      </c:ext>
                    </c:extLst>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extLst xmlns:c15="http://schemas.microsoft.com/office/drawing/2012/chart">
                      <c:ext xmlns:c15="http://schemas.microsoft.com/office/drawing/2012/chart" uri="{02D57815-91ED-43cb-92C2-25804820EDAC}">
                        <c15:formulaRef>
                          <c15:sqref>Tables!$Y$5:$Y$23</c15:sqref>
                        </c15:formulaRef>
                      </c:ext>
                    </c:extLst>
                    <c:numCache>
                      <c:formatCode>0.00</c:formatCode>
                      <c:ptCount val="19"/>
                      <c:pt idx="0">
                        <c:v>4.1095890410958902E-2</c:v>
                      </c:pt>
                      <c:pt idx="1">
                        <c:v>7.3972602739726029E-2</c:v>
                      </c:pt>
                      <c:pt idx="2">
                        <c:v>7.3972602739726029E-2</c:v>
                      </c:pt>
                      <c:pt idx="3">
                        <c:v>5.7534246575342465E-2</c:v>
                      </c:pt>
                      <c:pt idx="4">
                        <c:v>0.10410958904109589</c:v>
                      </c:pt>
                      <c:pt idx="5">
                        <c:v>0.11506849315068493</c:v>
                      </c:pt>
                      <c:pt idx="6">
                        <c:v>0.10136986301369863</c:v>
                      </c:pt>
                      <c:pt idx="7">
                        <c:v>0.10410958904109589</c:v>
                      </c:pt>
                      <c:pt idx="8">
                        <c:v>0.12602739726027398</c:v>
                      </c:pt>
                      <c:pt idx="9">
                        <c:v>0.13424657534246576</c:v>
                      </c:pt>
                      <c:pt idx="10">
                        <c:v>0.16438356164383561</c:v>
                      </c:pt>
                      <c:pt idx="11">
                        <c:v>0.16164383561643836</c:v>
                      </c:pt>
                      <c:pt idx="12">
                        <c:v>0.17808219178082191</c:v>
                      </c:pt>
                      <c:pt idx="13">
                        <c:v>0.19178082191780821</c:v>
                      </c:pt>
                      <c:pt idx="14">
                        <c:v>0.21095890410958903</c:v>
                      </c:pt>
                      <c:pt idx="15">
                        <c:v>0.19452054794520549</c:v>
                      </c:pt>
                      <c:pt idx="16">
                        <c:v>0.28767123287671231</c:v>
                      </c:pt>
                      <c:pt idx="17">
                        <c:v>0.34246575342465752</c:v>
                      </c:pt>
                      <c:pt idx="18">
                        <c:v>0.31232876712328766</c:v>
                      </c:pt>
                    </c:numCache>
                  </c:numRef>
                </c:val>
              </c15:ser>
            </c15:filteredBarSeries>
          </c:ext>
        </c:extLst>
      </c:barChart>
      <c:catAx>
        <c:axId val="382919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2915688"/>
        <c:crosses val="autoZero"/>
        <c:auto val="1"/>
        <c:lblAlgn val="ctr"/>
        <c:lblOffset val="100"/>
        <c:noMultiLvlLbl val="0"/>
      </c:catAx>
      <c:valAx>
        <c:axId val="38291568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29196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Time Available to Review Each Case in</a:t>
            </a:r>
            <a:r>
              <a:rPr lang="en-US" baseline="0"/>
              <a:t> Oregon</a:t>
            </a:r>
            <a:endParaRPr lang="en-US"/>
          </a:p>
          <a:p>
            <a:pPr>
              <a:defRPr/>
            </a:pPr>
            <a:r>
              <a:rPr lang="en-US"/>
              <a:t>(For one person or one committee)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Tables!$AA$4</c:f>
              <c:strCache>
                <c:ptCount val="1"/>
                <c:pt idx="0">
                  <c:v>Hours per Case</c:v>
                </c:pt>
              </c:strCache>
            </c:strRef>
          </c:tx>
          <c:spPr>
            <a:solidFill>
              <a:schemeClr val="accent4">
                <a:lumMod val="50000"/>
              </a:schemeClr>
            </a:solidFill>
            <a:ln>
              <a:noFill/>
            </a:ln>
            <a:effectLst/>
          </c:spPr>
          <c:invertIfNegative val="0"/>
          <c:cat>
            <c:strRef>
              <c:f>Tables!$B$5:$B$23</c:f>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f>Tables!$AA$5:$AA$23</c:f>
              <c:numCache>
                <c:formatCode>0.00</c:formatCode>
                <c:ptCount val="19"/>
                <c:pt idx="0">
                  <c:v>138.66666666666666</c:v>
                </c:pt>
                <c:pt idx="1">
                  <c:v>77.037037037037038</c:v>
                </c:pt>
                <c:pt idx="2">
                  <c:v>77.037037037037038</c:v>
                </c:pt>
                <c:pt idx="3">
                  <c:v>99.047619047619051</c:v>
                </c:pt>
                <c:pt idx="4">
                  <c:v>54.736842105263158</c:v>
                </c:pt>
                <c:pt idx="5">
                  <c:v>49.523809523809526</c:v>
                </c:pt>
                <c:pt idx="6">
                  <c:v>56.216216216216218</c:v>
                </c:pt>
                <c:pt idx="7">
                  <c:v>54.736842105263165</c:v>
                </c:pt>
                <c:pt idx="8">
                  <c:v>45.217391304347828</c:v>
                </c:pt>
                <c:pt idx="9">
                  <c:v>42.448979591836732</c:v>
                </c:pt>
                <c:pt idx="10">
                  <c:v>34.666666666666671</c:v>
                </c:pt>
                <c:pt idx="11">
                  <c:v>35.254237288135592</c:v>
                </c:pt>
                <c:pt idx="12">
                  <c:v>32</c:v>
                </c:pt>
                <c:pt idx="13">
                  <c:v>29.714285714285712</c:v>
                </c:pt>
                <c:pt idx="14">
                  <c:v>27.012987012987011</c:v>
                </c:pt>
                <c:pt idx="15">
                  <c:v>29.295774647887324</c:v>
                </c:pt>
                <c:pt idx="16">
                  <c:v>19.80952380952381</c:v>
                </c:pt>
                <c:pt idx="17">
                  <c:v>16.64</c:v>
                </c:pt>
                <c:pt idx="18">
                  <c:v>18.245614035087719</c:v>
                </c:pt>
              </c:numCache>
            </c:numRef>
          </c:val>
        </c:ser>
        <c:ser>
          <c:idx val="1"/>
          <c:order val="1"/>
          <c:tx>
            <c:strRef>
              <c:f>Tables!$AB$4</c:f>
              <c:strCache>
                <c:ptCount val="1"/>
                <c:pt idx="0">
                  <c:v>Minutes per Case ⑤</c:v>
                </c:pt>
              </c:strCache>
            </c:strRef>
          </c:tx>
          <c:spPr>
            <a:solidFill>
              <a:schemeClr val="accent2"/>
            </a:solidFill>
            <a:ln>
              <a:noFill/>
            </a:ln>
            <a:effectLst/>
          </c:spPr>
          <c:invertIfNegative val="0"/>
          <c:cat>
            <c:strRef>
              <c:f>Tables!$B$5:$B$23</c:f>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f>Tables!$AB$5:$AB$23</c:f>
              <c:numCache>
                <c:formatCode>General</c:formatCode>
                <c:ptCount val="19"/>
              </c:numCache>
            </c:numRef>
          </c:val>
        </c:ser>
        <c:dLbls>
          <c:showLegendKey val="0"/>
          <c:showVal val="0"/>
          <c:showCatName val="0"/>
          <c:showSerName val="0"/>
          <c:showPercent val="0"/>
          <c:showBubbleSize val="0"/>
        </c:dLbls>
        <c:gapWidth val="219"/>
        <c:overlap val="-27"/>
        <c:axId val="382919216"/>
        <c:axId val="382916864"/>
      </c:barChart>
      <c:catAx>
        <c:axId val="382919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2916864"/>
        <c:crosses val="autoZero"/>
        <c:auto val="1"/>
        <c:lblAlgn val="ctr"/>
        <c:lblOffset val="100"/>
        <c:noMultiLvlLbl val="0"/>
      </c:catAx>
      <c:valAx>
        <c:axId val="38291686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29192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creativecommons.org/licenses/by-nc/4.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552450</xdr:colOff>
      <xdr:row>0</xdr:row>
      <xdr:rowOff>778863</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66749" cy="778862"/>
        </a:xfrm>
        <a:prstGeom prst="rect">
          <a:avLst/>
        </a:prstGeom>
      </xdr:spPr>
    </xdr:pic>
    <xdr:clientData/>
  </xdr:twoCellAnchor>
  <xdr:twoCellAnchor>
    <xdr:from>
      <xdr:col>1</xdr:col>
      <xdr:colOff>438150</xdr:colOff>
      <xdr:row>0</xdr:row>
      <xdr:rowOff>133350</xdr:rowOff>
    </xdr:from>
    <xdr:to>
      <xdr:col>2</xdr:col>
      <xdr:colOff>523875</xdr:colOff>
      <xdr:row>0</xdr:row>
      <xdr:rowOff>676275</xdr:rowOff>
    </xdr:to>
    <xdr:sp macro="" textlink="">
      <xdr:nvSpPr>
        <xdr:cNvPr id="6" name="TextBox 5"/>
        <xdr:cNvSpPr txBox="1"/>
      </xdr:nvSpPr>
      <xdr:spPr>
        <a:xfrm>
          <a:off x="638175" y="133350"/>
          <a:ext cx="4076700"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accent5">
                  <a:lumMod val="50000"/>
                </a:schemeClr>
              </a:solidFill>
            </a:rPr>
            <a:t>Protection</a:t>
          </a:r>
          <a:r>
            <a:rPr lang="en-US" sz="1400" b="1" baseline="0">
              <a:solidFill>
                <a:schemeClr val="accent5">
                  <a:lumMod val="50000"/>
                </a:schemeClr>
              </a:solidFill>
            </a:rPr>
            <a:t> of Conscience Project</a:t>
          </a:r>
        </a:p>
        <a:p>
          <a:r>
            <a:rPr lang="en-US" sz="1400" b="1" i="1" baseline="0">
              <a:solidFill>
                <a:schemeClr val="accent5">
                  <a:lumMod val="50000"/>
                </a:schemeClr>
              </a:solidFill>
            </a:rPr>
            <a:t>www.consciencelaws.org</a:t>
          </a:r>
          <a:endParaRPr lang="en-US" sz="1400" b="1" i="1">
            <a:solidFill>
              <a:schemeClr val="accent5">
                <a:lumMod val="50000"/>
              </a:schemeClr>
            </a:solidFill>
          </a:endParaRPr>
        </a:p>
      </xdr:txBody>
    </xdr:sp>
    <xdr:clientData/>
  </xdr:twoCellAnchor>
  <xdr:twoCellAnchor editAs="oneCell">
    <xdr:from>
      <xdr:col>6</xdr:col>
      <xdr:colOff>28575</xdr:colOff>
      <xdr:row>1</xdr:row>
      <xdr:rowOff>219075</xdr:rowOff>
    </xdr:from>
    <xdr:to>
      <xdr:col>6</xdr:col>
      <xdr:colOff>866775</xdr:colOff>
      <xdr:row>1</xdr:row>
      <xdr:rowOff>514350</xdr:rowOff>
    </xdr:to>
    <xdr:pic>
      <xdr:nvPicPr>
        <xdr:cNvPr id="8" name="Picture 7" descr="Creative Commons License">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39000" y="11620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2</xdr:row>
      <xdr:rowOff>9523</xdr:rowOff>
    </xdr:from>
    <xdr:to>
      <xdr:col>14</xdr:col>
      <xdr:colOff>19050</xdr:colOff>
      <xdr:row>36</xdr:row>
      <xdr:rowOff>38098</xdr:rowOff>
    </xdr:to>
    <xdr:graphicFrame macro="">
      <xdr:nvGraphicFramePr>
        <xdr:cNvPr id="11" name="Chart 10"/>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9525</xdr:colOff>
      <xdr:row>1</xdr:row>
      <xdr:rowOff>190500</xdr:rowOff>
    </xdr:from>
    <xdr:to>
      <xdr:col>27</xdr:col>
      <xdr:colOff>9525</xdr:colOff>
      <xdr:row>36</xdr:row>
      <xdr:rowOff>19050</xdr:rowOff>
    </xdr:to>
    <xdr:graphicFrame macro="">
      <xdr:nvGraphicFramePr>
        <xdr:cNvPr id="13" name="Chart 1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19050</xdr:colOff>
      <xdr:row>2</xdr:row>
      <xdr:rowOff>19049</xdr:rowOff>
    </xdr:from>
    <xdr:to>
      <xdr:col>40</xdr:col>
      <xdr:colOff>19050</xdr:colOff>
      <xdr:row>36</xdr:row>
      <xdr:rowOff>47624</xdr:rowOff>
    </xdr:to>
    <xdr:graphicFrame macro="">
      <xdr:nvGraphicFramePr>
        <xdr:cNvPr id="14" name="Chart 13"/>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41</xdr:col>
      <xdr:colOff>0</xdr:colOff>
      <xdr:row>1</xdr:row>
      <xdr:rowOff>200024</xdr:rowOff>
    </xdr:from>
    <xdr:to>
      <xdr:col>53</xdr:col>
      <xdr:colOff>0</xdr:colOff>
      <xdr:row>36</xdr:row>
      <xdr:rowOff>28574</xdr:rowOff>
    </xdr:to>
    <xdr:graphicFrame macro="">
      <xdr:nvGraphicFramePr>
        <xdr:cNvPr id="15" name="Chart 1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28575</xdr:colOff>
      <xdr:row>42</xdr:row>
      <xdr:rowOff>9525</xdr:rowOff>
    </xdr:from>
    <xdr:to>
      <xdr:col>14</xdr:col>
      <xdr:colOff>28575</xdr:colOff>
      <xdr:row>80</xdr:row>
      <xdr:rowOff>38100</xdr:rowOff>
    </xdr:to>
    <xdr:graphicFrame macro="">
      <xdr:nvGraphicFramePr>
        <xdr:cNvPr id="16" name="Chart 15"/>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9524</xdr:colOff>
      <xdr:row>84</xdr:row>
      <xdr:rowOff>19050</xdr:rowOff>
    </xdr:from>
    <xdr:to>
      <xdr:col>14</xdr:col>
      <xdr:colOff>9524</xdr:colOff>
      <xdr:row>122</xdr:row>
      <xdr:rowOff>38100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19049</xdr:colOff>
      <xdr:row>124</xdr:row>
      <xdr:rowOff>19048</xdr:rowOff>
    </xdr:from>
    <xdr:to>
      <xdr:col>14</xdr:col>
      <xdr:colOff>19049</xdr:colOff>
      <xdr:row>162</xdr:row>
      <xdr:rowOff>47623</xdr:rowOff>
    </xdr:to>
    <xdr:graphicFrame macro="">
      <xdr:nvGraphicFramePr>
        <xdr:cNvPr id="8" name="Chart 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reativecommons.org/licenses/by-nc/4.0/"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oregon.gov/oha/PH/PROVIDERPARTNERRESOURCES/EVALUATIONRESEARCH/DEATHWITHDIGNITYACT/Documents/year5.pdf" TargetMode="External"/><Relationship Id="rId18" Type="http://schemas.openxmlformats.org/officeDocument/2006/relationships/hyperlink" Target="http://www.oregon.gov/oha/PH/PROVIDERPARTNERRESOURCES/EVALUATIONRESEARCH/DEATHWITHDIGNITYACT/Documents/year10.pdf" TargetMode="External"/><Relationship Id="rId26" Type="http://schemas.openxmlformats.org/officeDocument/2006/relationships/hyperlink" Target="http://www.oregon.gov/oha/PH/PROVIDERPARTNERRESOURCES/EVALUATIONRESEARCH/DEATHWITHDIGNITYACT/Documents/year18.pdf" TargetMode="External"/><Relationship Id="rId39" Type="http://schemas.openxmlformats.org/officeDocument/2006/relationships/hyperlink" Target="http://www.oregon.gov/oha/PH/BIRTHDEATHCERTIFICATES/VITALSTATISTICS/DEATH/Documents/deathage07.pdf" TargetMode="External"/><Relationship Id="rId3" Type="http://schemas.openxmlformats.org/officeDocument/2006/relationships/hyperlink" Target="http://www.census.gov/popest/data/intercensal/state/tables/ST-EST00INT-01.xls" TargetMode="External"/><Relationship Id="rId21" Type="http://schemas.openxmlformats.org/officeDocument/2006/relationships/hyperlink" Target="http://www.oregon.gov/oha/PH/PROVIDERPARTNERRESOURCES/EVALUATIONRESEARCH/DEATHWITHDIGNITYACT/Documents/year13.pdf" TargetMode="External"/><Relationship Id="rId34" Type="http://schemas.openxmlformats.org/officeDocument/2006/relationships/hyperlink" Target="http://www.oregon.gov/oha/PH/BIRTHDEATHCERTIFICATES/VITALSTATISTICS/DEATH/Documents/dage12.pdf" TargetMode="External"/><Relationship Id="rId42" Type="http://schemas.openxmlformats.org/officeDocument/2006/relationships/hyperlink" Target="http://www.oregon.gov/oha/PH/BIRTHDEATHCERTIFICATES/VITALSTATISTICS/DEATH/Documents/deathage04.pdf" TargetMode="External"/><Relationship Id="rId47" Type="http://schemas.openxmlformats.org/officeDocument/2006/relationships/hyperlink" Target="http://www.oregon.gov/oha/PH/BIRTHDEATHCERTIFICATES/VITALSTATISTICS/DEATH/Documents/deathage99.pdf" TargetMode="External"/><Relationship Id="rId7" Type="http://schemas.openxmlformats.org/officeDocument/2006/relationships/hyperlink" Target="http://www.census.gov/quickfacts/table/PST045215/41" TargetMode="External"/><Relationship Id="rId12" Type="http://schemas.openxmlformats.org/officeDocument/2006/relationships/hyperlink" Target="http://www.oregon.gov/oha/PH/PROVIDERPARTNERRESOURCES/EVALUATIONRESEARCH/DEATHWITHDIGNITYACT/Documents/year4.pdf" TargetMode="External"/><Relationship Id="rId17" Type="http://schemas.openxmlformats.org/officeDocument/2006/relationships/hyperlink" Target="http://www.oregon.gov/oha/PH/PROVIDERPARTNERRESOURCES/EVALUATIONRESEARCH/DEATHWITHDIGNITYACT/Documents/year9.pdf" TargetMode="External"/><Relationship Id="rId25" Type="http://schemas.openxmlformats.org/officeDocument/2006/relationships/hyperlink" Target="http://www.oregon.gov/oha/PH/PROVIDERPARTNERRESOURCES/EVALUATIONRESEARCH/DEATHWITHDIGNITYACT/Documents/year17.pdf" TargetMode="External"/><Relationship Id="rId33" Type="http://schemas.openxmlformats.org/officeDocument/2006/relationships/hyperlink" Target="http://www.oregon.gov/oha/PH/BIRTHDEATHCERTIFICATES/VITALSTATISTICS/DEATH/Documents/dage13.pdf" TargetMode="External"/><Relationship Id="rId38" Type="http://schemas.openxmlformats.org/officeDocument/2006/relationships/hyperlink" Target="http://www.oregon.gov/oha/PH/BIRTHDEATHCERTIFICATES/VITALSTATISTICS/DEATH/Documents/deathage08.pdf" TargetMode="External"/><Relationship Id="rId46" Type="http://schemas.openxmlformats.org/officeDocument/2006/relationships/hyperlink" Target="http://www.oregon.gov/oha/PH/BIRTHDEATHCERTIFICATES/VITALSTATISTICS/DEATH/Documents/deathage00.pdf" TargetMode="External"/><Relationship Id="rId2" Type="http://schemas.openxmlformats.org/officeDocument/2006/relationships/hyperlink" Target="http://www.census.gov/popest/data/intercensal/st-co/files/CO-EST2001-12-41.pdf" TargetMode="External"/><Relationship Id="rId16" Type="http://schemas.openxmlformats.org/officeDocument/2006/relationships/hyperlink" Target="http://www.oregon.gov/oha/PH/PROVIDERPARTNERRESOURCES/EVALUATIONRESEARCH/DEATHWITHDIGNITYACT/Documents/year8.pdf" TargetMode="External"/><Relationship Id="rId20" Type="http://schemas.openxmlformats.org/officeDocument/2006/relationships/hyperlink" Target="http://www.oregon.gov/oha/PH/PROVIDERPARTNERRESOURCES/EVALUATIONRESEARCH/DEATHWITHDIGNITYACT/Pages/ar-index.aspx" TargetMode="External"/><Relationship Id="rId29" Type="http://schemas.openxmlformats.org/officeDocument/2006/relationships/hyperlink" Target="http://www.oregon.gov/oha/PH/BIRTHDEATHCERTIFICATES/VITALSTATISTICS/DEATH/Documents/dage16.pdf" TargetMode="External"/><Relationship Id="rId41" Type="http://schemas.openxmlformats.org/officeDocument/2006/relationships/hyperlink" Target="http://www.oregon.gov/oha/PH/BIRTHDEATHCERTIFICATES/VITALSTATISTICS/DEATH/Documents/deathage05.pdf" TargetMode="External"/><Relationship Id="rId1" Type="http://schemas.openxmlformats.org/officeDocument/2006/relationships/hyperlink" Target="http://www.census.gov/popest/data/intercensal/st-co/files/CO-EST2001-12-41.pdf" TargetMode="External"/><Relationship Id="rId6" Type="http://schemas.openxmlformats.org/officeDocument/2006/relationships/hyperlink" Target="http://www.census.gov/quickfacts/table/PST045215/41" TargetMode="External"/><Relationship Id="rId11" Type="http://schemas.openxmlformats.org/officeDocument/2006/relationships/hyperlink" Target="http://www.oregon.gov/oha/PH/PROVIDERPARTNERRESOURCES/EVALUATIONRESEARCH/DEATHWITHDIGNITYACT/Documents/year3.pdf" TargetMode="External"/><Relationship Id="rId24" Type="http://schemas.openxmlformats.org/officeDocument/2006/relationships/hyperlink" Target="http://www.oregon.gov/oha/PH/PROVIDERPARTNERRESOURCES/EVALUATIONRESEARCH/DEATHWITHDIGNITYACT/Documents/year16.pdf" TargetMode="External"/><Relationship Id="rId32" Type="http://schemas.openxmlformats.org/officeDocument/2006/relationships/hyperlink" Target="http://www.oregon.gov/oha/PH/BirthDeathCertificates/VitalStatistics/death/Pages/index.aspx" TargetMode="External"/><Relationship Id="rId37" Type="http://schemas.openxmlformats.org/officeDocument/2006/relationships/hyperlink" Target="http://www.oregon.gov/oha/PH/BIRTHDEATHCERTIFICATES/VITALSTATISTICS/DEATH/Documents/deathage09.pdf" TargetMode="External"/><Relationship Id="rId40" Type="http://schemas.openxmlformats.org/officeDocument/2006/relationships/hyperlink" Target="http://www.oregon.gov/oha/PH/BIRTHDEATHCERTIFICATES/VITALSTATISTICS/DEATH/Documents/deathage06.pdf" TargetMode="External"/><Relationship Id="rId45" Type="http://schemas.openxmlformats.org/officeDocument/2006/relationships/hyperlink" Target="http://www.oregon.gov/oha/PH/BIRTHDEATHCERTIFICATES/VITALSTATISTICS/DEATH/Documents/deathage01.pdf" TargetMode="External"/><Relationship Id="rId5" Type="http://schemas.openxmlformats.org/officeDocument/2006/relationships/hyperlink" Target="&#8226;Annual%20Estimates%20of%20the%20Resident%20Population%20for%20the%20United%20States,%20Regions,%20States,%20and%20Puerto%20Rico:%20April%201,%202010%20to%20July%201,%202014%20(NST-EST2014-01)" TargetMode="External"/><Relationship Id="rId15" Type="http://schemas.openxmlformats.org/officeDocument/2006/relationships/hyperlink" Target="http://www.oregon.gov/oha/PH/PROVIDERPARTNERRESOURCES/EVALUATIONRESEARCH/DEATHWITHDIGNITYACT/Documents/year7.pdf" TargetMode="External"/><Relationship Id="rId23" Type="http://schemas.openxmlformats.org/officeDocument/2006/relationships/hyperlink" Target="http://www.oregon.gov/oha/PH/PROVIDERPARTNERRESOURCES/EVALUATIONRESEARCH/DEATHWITHDIGNITYACT/Documents/year15.pdf" TargetMode="External"/><Relationship Id="rId28" Type="http://schemas.openxmlformats.org/officeDocument/2006/relationships/hyperlink" Target="https://www.census.gov/quickfacts/fact/table/OR/PST045216" TargetMode="External"/><Relationship Id="rId36" Type="http://schemas.openxmlformats.org/officeDocument/2006/relationships/hyperlink" Target="http://www.oregon.gov/oha/PH/BIRTHDEATHCERTIFICATES/VITALSTATISTICS/DEATH/Documents/deathage10.pdf" TargetMode="External"/><Relationship Id="rId49" Type="http://schemas.openxmlformats.org/officeDocument/2006/relationships/printerSettings" Target="../printerSettings/printerSettings2.bin"/><Relationship Id="rId10" Type="http://schemas.openxmlformats.org/officeDocument/2006/relationships/hyperlink" Target="http://www.oregon.gov/oha/PH/PROVIDERPARTNERRESOURCES/EVALUATIONRESEARCH/DEATHWITHDIGNITYACT/Documents/year2.pdf" TargetMode="External"/><Relationship Id="rId19" Type="http://schemas.openxmlformats.org/officeDocument/2006/relationships/hyperlink" Target="http://www.oregon.gov/oha/PH/PROVIDERPARTNERRESOURCES/EVALUATIONRESEARCH/DEATHWITHDIGNITYACT/Documents/year11.pdf" TargetMode="External"/><Relationship Id="rId31" Type="http://schemas.openxmlformats.org/officeDocument/2006/relationships/hyperlink" Target="http://www.oregon.gov/oha/PH/BirthDeathCertificates/VitalStatistics/death/Pages/index.aspx" TargetMode="External"/><Relationship Id="rId44" Type="http://schemas.openxmlformats.org/officeDocument/2006/relationships/hyperlink" Target="http://www.oregon.gov/oha/PH/BIRTHDEATHCERTIFICATES/VITALSTATISTICS/DEATH/Documents/deathage02.pdf" TargetMode="External"/><Relationship Id="rId4" Type="http://schemas.openxmlformats.org/officeDocument/2006/relationships/hyperlink" Target="http://www.census.gov/popest/data/intercensal/state/tables/ST-EST00INT-01.xls" TargetMode="External"/><Relationship Id="rId9" Type="http://schemas.openxmlformats.org/officeDocument/2006/relationships/hyperlink" Target="http://www.oregon.gov/oha/PH/PROVIDERPARTNERRESOURCES/EVALUATIONRESEARCH/DEATHWITHDIGNITYACT/Documents/year1.pdf" TargetMode="External"/><Relationship Id="rId14" Type="http://schemas.openxmlformats.org/officeDocument/2006/relationships/hyperlink" Target="http://www.oregon.gov/oha/PH/PROVIDERPARTNERRESOURCES/EVALUATIONRESEARCH/DEATHWITHDIGNITYACT/Documents/year6.pdf" TargetMode="External"/><Relationship Id="rId22" Type="http://schemas.openxmlformats.org/officeDocument/2006/relationships/hyperlink" Target="http://www.oregon.gov/oha/PH/PROVIDERPARTNERRESOURCES/EVALUATIONRESEARCH/DEATHWITHDIGNITYACT/Documents/year14.pdf" TargetMode="External"/><Relationship Id="rId27" Type="http://schemas.openxmlformats.org/officeDocument/2006/relationships/hyperlink" Target="http://www.oregon.gov/oha/PH/PROVIDERPARTNERRESOURCES/EVALUATIONRESEARCH/DEATHWITHDIGNITYACT/Documents/year19.pdf" TargetMode="External"/><Relationship Id="rId30" Type="http://schemas.openxmlformats.org/officeDocument/2006/relationships/hyperlink" Target="http://www.oregon.gov/oha/PH/BIRTHDEATHCERTIFICATES/VITALSTATISTICS/DEATH/Documents/dage15.pdf" TargetMode="External"/><Relationship Id="rId35" Type="http://schemas.openxmlformats.org/officeDocument/2006/relationships/hyperlink" Target="http://www.oregon.gov/oha/PH/BIRTHDEATHCERTIFICATES/VITALSTATISTICS/DEATH/Documents/deathage11.pdf" TargetMode="External"/><Relationship Id="rId43" Type="http://schemas.openxmlformats.org/officeDocument/2006/relationships/hyperlink" Target="http://www.oregon.gov/oha/PH/BIRTHDEATHCERTIFICATES/VITALSTATISTICS/DEATH/Documents/deathage03.pdf" TargetMode="External"/><Relationship Id="rId48" Type="http://schemas.openxmlformats.org/officeDocument/2006/relationships/hyperlink" Target="http://www.oregon.gov/oha/PH/BIRTHDEATHCERTIFICATES/VITALSTATISTICS/DEATH/Documents/deathage98.pdf" TargetMode="External"/><Relationship Id="rId8" Type="http://schemas.openxmlformats.org/officeDocument/2006/relationships/hyperlink" Target="https://www.census.gov/popest/data/state/totals/2014/tables/NST-EST2014-01.xlsx"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hyperlink" Target="http://www.oregon.gov/OMB/newsletter/Winter%202011.pdf" TargetMode="External"/><Relationship Id="rId13" Type="http://schemas.openxmlformats.org/officeDocument/2006/relationships/hyperlink" Target="http://www.oregon.gov/omb/board/Documents/LicenseTotalsReport.pdf" TargetMode="External"/><Relationship Id="rId3" Type="http://schemas.openxmlformats.org/officeDocument/2006/relationships/hyperlink" Target="http://www.oregon.gov/OMB/newsletter/Winter%202007.pdf" TargetMode="External"/><Relationship Id="rId7" Type="http://schemas.openxmlformats.org/officeDocument/2006/relationships/hyperlink" Target="http://www.oregon.gov/OMB/newsletter/Winter%202011.pdf" TargetMode="External"/><Relationship Id="rId12" Type="http://schemas.openxmlformats.org/officeDocument/2006/relationships/hyperlink" Target="http://www.oregon.gov/omb/board/Pages/Licensee-Statistics.aspx" TargetMode="External"/><Relationship Id="rId2" Type="http://schemas.openxmlformats.org/officeDocument/2006/relationships/hyperlink" Target="http://www.oregon.gov/OMB/newsletter/Winter%202005.pdf" TargetMode="External"/><Relationship Id="rId1" Type="http://schemas.openxmlformats.org/officeDocument/2006/relationships/hyperlink" Target="http://www.oregon.gov/OMB/newsletter/Winter%202005.pdf" TargetMode="External"/><Relationship Id="rId6" Type="http://schemas.openxmlformats.org/officeDocument/2006/relationships/hyperlink" Target="http://www.oregon.gov/OMB/newsletter/Winter%202007.pdf" TargetMode="External"/><Relationship Id="rId11" Type="http://schemas.openxmlformats.org/officeDocument/2006/relationships/hyperlink" Target="http://www.oregon.gov/omb/board/Documents/LicenseTotalsReport.pdf" TargetMode="External"/><Relationship Id="rId5" Type="http://schemas.openxmlformats.org/officeDocument/2006/relationships/hyperlink" Target="http://www.oregon.gov/OMB/newsletter/Winter%202009.pdf" TargetMode="External"/><Relationship Id="rId10" Type="http://schemas.openxmlformats.org/officeDocument/2006/relationships/hyperlink" Target="http://www.oregon.gov/OMB/newsletter/Winter%202013.pdf" TargetMode="External"/><Relationship Id="rId4" Type="http://schemas.openxmlformats.org/officeDocument/2006/relationships/hyperlink" Target="http://www.oregon.gov/OMB/newsletter/Winter%202009.pdf" TargetMode="External"/><Relationship Id="rId9" Type="http://schemas.openxmlformats.org/officeDocument/2006/relationships/hyperlink" Target="http://www.oregon.gov/OMB/newsletter/Winter%2020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M10" sqref="M10"/>
    </sheetView>
  </sheetViews>
  <sheetFormatPr defaultRowHeight="15" x14ac:dyDescent="0.25"/>
  <cols>
    <col min="1" max="1" width="1.7109375" style="5" customWidth="1"/>
    <col min="2" max="2" width="53" customWidth="1"/>
    <col min="3" max="3" width="7" customWidth="1"/>
    <col min="4" max="4" width="6.42578125" customWidth="1"/>
    <col min="5" max="5" width="2.7109375" style="5" customWidth="1"/>
    <col min="6" max="6" width="23.7109375" customWidth="1"/>
    <col min="7" max="7" width="16.5703125" style="73" customWidth="1"/>
    <col min="8" max="8" width="7" customWidth="1"/>
    <col min="9" max="9" width="5.5703125" customWidth="1"/>
    <col min="10" max="10" width="1.85546875" style="5" customWidth="1"/>
    <col min="11" max="11" width="33.140625" customWidth="1"/>
    <col min="12" max="12" width="6" customWidth="1"/>
    <col min="13" max="13" width="6.28515625" customWidth="1"/>
    <col min="14" max="14" width="9.140625" style="5"/>
  </cols>
  <sheetData>
    <row r="1" spans="1:14" ht="74.25" customHeight="1" thickBot="1" x14ac:dyDescent="0.3">
      <c r="A1" s="128"/>
      <c r="B1" s="136"/>
      <c r="C1" s="136"/>
      <c r="D1" s="136"/>
      <c r="E1" s="136"/>
      <c r="F1" s="136"/>
      <c r="G1" s="136"/>
      <c r="H1" s="136"/>
      <c r="I1" s="136"/>
      <c r="J1" s="136"/>
      <c r="K1" s="136"/>
      <c r="L1" s="136"/>
      <c r="M1" s="136"/>
      <c r="N1" s="128"/>
    </row>
    <row r="2" spans="1:14" ht="58.5" customHeight="1" thickTop="1" x14ac:dyDescent="0.25">
      <c r="A2" s="142" t="s">
        <v>111</v>
      </c>
      <c r="B2" s="142"/>
      <c r="C2" s="142"/>
      <c r="D2" s="142"/>
      <c r="E2" s="142"/>
      <c r="F2" s="142"/>
      <c r="G2" s="116"/>
      <c r="H2" s="143" t="s">
        <v>21</v>
      </c>
      <c r="I2" s="143"/>
      <c r="J2" s="143"/>
      <c r="K2" s="143"/>
      <c r="L2" s="143"/>
      <c r="M2" s="143"/>
      <c r="N2" s="127"/>
    </row>
    <row r="3" spans="1:14" s="73" customFormat="1" ht="15.75" customHeight="1" x14ac:dyDescent="0.25">
      <c r="A3" s="142"/>
      <c r="B3" s="142"/>
      <c r="C3" s="142"/>
      <c r="D3" s="142"/>
      <c r="E3" s="142"/>
      <c r="F3" s="142"/>
      <c r="G3" s="142" t="s">
        <v>60</v>
      </c>
      <c r="H3" s="142"/>
      <c r="I3" s="142"/>
      <c r="J3" s="113"/>
      <c r="K3" s="114"/>
      <c r="L3" s="114"/>
      <c r="M3" s="114"/>
      <c r="N3" s="32"/>
    </row>
    <row r="4" spans="1:14" ht="45" customHeight="1" x14ac:dyDescent="0.25">
      <c r="A4" s="142"/>
      <c r="B4" s="142"/>
      <c r="C4" s="142"/>
      <c r="D4" s="142"/>
      <c r="E4" s="142"/>
      <c r="F4" s="142"/>
      <c r="G4" s="137" t="s">
        <v>101</v>
      </c>
      <c r="H4" s="138"/>
      <c r="I4" s="138"/>
      <c r="J4" s="138"/>
      <c r="K4" s="138"/>
      <c r="L4" s="138"/>
      <c r="M4" s="138"/>
      <c r="N4" s="115"/>
    </row>
    <row r="5" spans="1:14" s="5" customFormat="1" ht="16.5" customHeight="1" x14ac:dyDescent="0.25">
      <c r="B5" s="118"/>
      <c r="C5" s="118"/>
      <c r="D5" s="118"/>
      <c r="E5" s="118"/>
      <c r="F5" s="118"/>
      <c r="G5" s="87"/>
      <c r="H5" s="87"/>
      <c r="I5" s="87"/>
      <c r="J5" s="87"/>
      <c r="K5" s="87"/>
      <c r="L5" s="87"/>
      <c r="M5" s="87"/>
    </row>
    <row r="6" spans="1:14" ht="20.25" thickBot="1" x14ac:dyDescent="0.35">
      <c r="B6" s="20" t="s">
        <v>32</v>
      </c>
      <c r="E6" s="32"/>
      <c r="J6" s="32"/>
    </row>
    <row r="7" spans="1:14" ht="18" thickTop="1" x14ac:dyDescent="0.3">
      <c r="B7" s="144" t="s">
        <v>87</v>
      </c>
      <c r="C7" s="145"/>
      <c r="D7" s="145"/>
      <c r="E7" s="145"/>
      <c r="F7" s="145"/>
      <c r="G7" s="145"/>
      <c r="H7" s="145"/>
      <c r="I7" s="145"/>
      <c r="J7" s="145"/>
      <c r="K7" s="145"/>
      <c r="L7" s="145"/>
    </row>
    <row r="8" spans="1:14" s="5" customFormat="1" x14ac:dyDescent="0.25"/>
    <row r="9" spans="1:14" x14ac:dyDescent="0.25">
      <c r="B9" s="75" t="s">
        <v>34</v>
      </c>
      <c r="C9" s="103" t="s">
        <v>22</v>
      </c>
      <c r="D9" s="104"/>
      <c r="E9" s="8"/>
      <c r="F9" s="75" t="s">
        <v>16</v>
      </c>
      <c r="G9" s="75"/>
      <c r="H9" s="89" t="s">
        <v>22</v>
      </c>
      <c r="I9" s="104"/>
      <c r="J9" s="8"/>
      <c r="K9" s="75" t="s">
        <v>68</v>
      </c>
      <c r="L9" s="104"/>
      <c r="M9" s="104"/>
    </row>
    <row r="10" spans="1:14" x14ac:dyDescent="0.25">
      <c r="B10" s="105" t="s">
        <v>88</v>
      </c>
      <c r="C10" s="90" t="s">
        <v>22</v>
      </c>
      <c r="D10" s="139" t="s">
        <v>24</v>
      </c>
      <c r="E10" s="8"/>
      <c r="F10" s="105" t="s">
        <v>91</v>
      </c>
      <c r="G10" s="105"/>
      <c r="H10" s="90" t="s">
        <v>22</v>
      </c>
      <c r="I10" s="139" t="s">
        <v>24</v>
      </c>
      <c r="J10" s="117"/>
      <c r="K10" s="76" t="s">
        <v>69</v>
      </c>
      <c r="L10" s="90" t="s">
        <v>22</v>
      </c>
      <c r="M10" s="90" t="s">
        <v>24</v>
      </c>
    </row>
    <row r="11" spans="1:14" x14ac:dyDescent="0.25">
      <c r="B11" s="105" t="s">
        <v>89</v>
      </c>
      <c r="C11" s="90" t="s">
        <v>22</v>
      </c>
      <c r="D11" s="139"/>
      <c r="E11" s="8"/>
      <c r="F11" s="105" t="s">
        <v>56</v>
      </c>
      <c r="G11" s="105"/>
      <c r="H11" s="89" t="s">
        <v>22</v>
      </c>
      <c r="I11" s="139"/>
      <c r="J11" s="117"/>
      <c r="K11" s="104"/>
    </row>
    <row r="12" spans="1:14" x14ac:dyDescent="0.25">
      <c r="B12" s="105" t="s">
        <v>95</v>
      </c>
      <c r="C12" s="90" t="s">
        <v>22</v>
      </c>
      <c r="D12" s="89" t="s">
        <v>24</v>
      </c>
      <c r="E12" s="108"/>
      <c r="F12" s="112" t="s">
        <v>92</v>
      </c>
      <c r="G12" s="111"/>
      <c r="H12" s="89" t="s">
        <v>22</v>
      </c>
      <c r="I12" s="107"/>
      <c r="J12" s="110"/>
      <c r="K12" s="104"/>
    </row>
    <row r="13" spans="1:14" x14ac:dyDescent="0.25">
      <c r="B13" s="105" t="s">
        <v>93</v>
      </c>
      <c r="C13" s="90" t="s">
        <v>22</v>
      </c>
      <c r="D13" s="141" t="s">
        <v>24</v>
      </c>
      <c r="E13" s="108"/>
      <c r="F13" s="104"/>
      <c r="G13" s="104"/>
      <c r="H13" s="104"/>
      <c r="I13" s="104"/>
      <c r="J13" s="8"/>
      <c r="K13" s="104"/>
    </row>
    <row r="14" spans="1:14" s="56" customFormat="1" x14ac:dyDescent="0.25">
      <c r="A14" s="5"/>
      <c r="B14" s="105" t="s">
        <v>94</v>
      </c>
      <c r="C14" s="90" t="s">
        <v>22</v>
      </c>
      <c r="D14" s="141"/>
      <c r="E14" s="108"/>
      <c r="F14" s="140" t="s">
        <v>57</v>
      </c>
      <c r="G14" s="140"/>
      <c r="H14" s="140"/>
      <c r="I14" s="104"/>
      <c r="J14" s="8"/>
      <c r="K14" s="104"/>
      <c r="N14" s="5"/>
    </row>
    <row r="15" spans="1:14" x14ac:dyDescent="0.25">
      <c r="B15" s="105" t="s">
        <v>96</v>
      </c>
      <c r="C15" s="90" t="s">
        <v>22</v>
      </c>
      <c r="D15" s="73"/>
      <c r="E15" s="92"/>
      <c r="F15" s="140"/>
      <c r="G15" s="140"/>
      <c r="H15" s="140"/>
      <c r="I15" s="104"/>
      <c r="J15" s="8"/>
      <c r="K15" s="104"/>
    </row>
    <row r="16" spans="1:14" x14ac:dyDescent="0.25">
      <c r="B16" s="105" t="s">
        <v>90</v>
      </c>
      <c r="C16" s="103"/>
      <c r="D16" s="90" t="s">
        <v>24</v>
      </c>
      <c r="E16" s="92"/>
      <c r="F16" s="140"/>
      <c r="G16" s="140"/>
      <c r="H16" s="140"/>
      <c r="I16" s="104"/>
      <c r="J16" s="8"/>
      <c r="K16" s="104"/>
    </row>
    <row r="17" spans="1:14" x14ac:dyDescent="0.25">
      <c r="B17" s="105" t="s">
        <v>97</v>
      </c>
      <c r="C17" s="90" t="s">
        <v>22</v>
      </c>
      <c r="D17" s="141" t="s">
        <v>24</v>
      </c>
      <c r="E17" s="92"/>
      <c r="F17" s="140"/>
      <c r="G17" s="140"/>
      <c r="H17" s="140"/>
      <c r="I17" s="104"/>
      <c r="J17" s="8"/>
      <c r="K17" s="104"/>
    </row>
    <row r="18" spans="1:14" s="73" customFormat="1" x14ac:dyDescent="0.25">
      <c r="A18" s="5"/>
      <c r="B18" s="105" t="s">
        <v>98</v>
      </c>
      <c r="C18" s="90" t="s">
        <v>22</v>
      </c>
      <c r="D18" s="141"/>
      <c r="E18" s="91"/>
      <c r="F18" s="104"/>
      <c r="G18" s="104"/>
      <c r="H18" s="104"/>
      <c r="I18" s="104"/>
      <c r="J18" s="8"/>
      <c r="K18" s="104"/>
      <c r="N18" s="5"/>
    </row>
    <row r="19" spans="1:14" s="62" customFormat="1" x14ac:dyDescent="0.25">
      <c r="A19" s="5"/>
      <c r="E19" s="92"/>
      <c r="F19" s="104"/>
      <c r="G19" s="104"/>
      <c r="H19" s="104"/>
      <c r="I19" s="104"/>
      <c r="J19" s="8"/>
      <c r="K19" s="104"/>
      <c r="N19" s="5"/>
    </row>
    <row r="20" spans="1:14" s="62" customFormat="1" x14ac:dyDescent="0.25">
      <c r="A20" s="5"/>
      <c r="E20" s="92"/>
      <c r="F20" s="104"/>
      <c r="G20" s="104"/>
      <c r="H20" s="104"/>
      <c r="I20" s="104"/>
      <c r="J20" s="8"/>
      <c r="K20" s="104"/>
      <c r="N20" s="5"/>
    </row>
    <row r="21" spans="1:14" x14ac:dyDescent="0.25">
      <c r="B21" s="76"/>
      <c r="C21" s="104"/>
      <c r="D21" s="104"/>
      <c r="E21" s="8"/>
      <c r="F21" s="104"/>
      <c r="G21" s="104"/>
      <c r="H21" s="104"/>
      <c r="I21" s="104"/>
      <c r="J21" s="8"/>
      <c r="K21" s="104"/>
    </row>
    <row r="22" spans="1:14" x14ac:dyDescent="0.25">
      <c r="B22" s="104"/>
      <c r="C22" s="104"/>
      <c r="D22" s="104"/>
      <c r="E22" s="8"/>
      <c r="F22" s="104"/>
      <c r="G22" s="104"/>
      <c r="H22" s="104"/>
      <c r="I22" s="104"/>
      <c r="J22" s="8"/>
      <c r="K22" s="104"/>
    </row>
    <row r="23" spans="1:14" x14ac:dyDescent="0.25">
      <c r="E23" s="8"/>
      <c r="I23" s="104"/>
      <c r="J23" s="8"/>
      <c r="K23" s="104"/>
    </row>
    <row r="24" spans="1:14" ht="15" customHeight="1" x14ac:dyDescent="0.25">
      <c r="E24" s="109"/>
      <c r="I24" s="104"/>
      <c r="J24" s="8"/>
      <c r="K24" s="104"/>
    </row>
    <row r="25" spans="1:14" x14ac:dyDescent="0.25">
      <c r="E25" s="109"/>
      <c r="I25" s="104"/>
      <c r="J25" s="8"/>
      <c r="K25" s="104"/>
    </row>
    <row r="26" spans="1:14" x14ac:dyDescent="0.25">
      <c r="E26" s="110"/>
      <c r="I26" s="104"/>
      <c r="J26" s="8"/>
      <c r="K26" s="104"/>
    </row>
    <row r="27" spans="1:14" x14ac:dyDescent="0.25">
      <c r="B27" s="106"/>
      <c r="C27" s="106"/>
      <c r="D27" s="107"/>
      <c r="E27" s="110"/>
      <c r="F27" s="104"/>
      <c r="G27" s="104"/>
      <c r="H27" s="104"/>
      <c r="I27" s="104"/>
      <c r="J27" s="8"/>
      <c r="K27" s="104"/>
    </row>
    <row r="28" spans="1:14" x14ac:dyDescent="0.25">
      <c r="E28" s="8"/>
      <c r="F28" s="104"/>
      <c r="G28" s="104"/>
      <c r="H28" s="104"/>
      <c r="I28" s="104"/>
      <c r="J28" s="8"/>
      <c r="K28" s="104"/>
    </row>
    <row r="29" spans="1:14" x14ac:dyDescent="0.25">
      <c r="E29" s="91"/>
      <c r="F29" s="104"/>
      <c r="G29" s="104"/>
      <c r="H29" s="104"/>
      <c r="I29" s="104"/>
      <c r="J29" s="8"/>
      <c r="K29" s="104"/>
    </row>
    <row r="30" spans="1:14" x14ac:dyDescent="0.25">
      <c r="B30" s="104"/>
      <c r="C30" s="104"/>
      <c r="D30" s="104"/>
      <c r="E30" s="8"/>
      <c r="F30" s="104"/>
      <c r="G30" s="104"/>
      <c r="H30" s="104"/>
      <c r="I30" s="104"/>
      <c r="J30" s="8"/>
      <c r="K30" s="104"/>
    </row>
    <row r="31" spans="1:14" x14ac:dyDescent="0.25">
      <c r="B31" s="104"/>
      <c r="C31" s="104"/>
      <c r="D31" s="104"/>
      <c r="E31" s="8"/>
      <c r="F31" s="104"/>
      <c r="G31" s="104"/>
      <c r="H31" s="104"/>
      <c r="I31" s="104"/>
      <c r="J31" s="8"/>
      <c r="K31" s="104"/>
    </row>
    <row r="32" spans="1:14" x14ac:dyDescent="0.25">
      <c r="B32" s="104"/>
      <c r="C32" s="104"/>
      <c r="D32" s="104"/>
      <c r="E32" s="8"/>
      <c r="F32" s="104"/>
      <c r="G32" s="104"/>
      <c r="H32" s="104"/>
      <c r="I32" s="104"/>
      <c r="J32" s="8"/>
      <c r="K32" s="104"/>
    </row>
    <row r="33" spans="2:11" x14ac:dyDescent="0.25">
      <c r="B33" s="104"/>
      <c r="C33" s="104"/>
      <c r="D33" s="104"/>
      <c r="E33" s="8"/>
      <c r="F33" s="104"/>
      <c r="G33" s="104"/>
      <c r="H33" s="104"/>
      <c r="I33" s="104"/>
      <c r="J33" s="8"/>
      <c r="K33" s="104"/>
    </row>
    <row r="34" spans="2:11" x14ac:dyDescent="0.25">
      <c r="B34" s="104"/>
      <c r="C34" s="104"/>
      <c r="D34" s="104"/>
      <c r="E34" s="8"/>
      <c r="F34" s="104"/>
      <c r="G34" s="104"/>
      <c r="H34" s="104"/>
      <c r="I34" s="104"/>
      <c r="J34" s="8"/>
      <c r="K34" s="104"/>
    </row>
    <row r="35" spans="2:11" x14ac:dyDescent="0.25">
      <c r="B35" s="104"/>
      <c r="C35" s="104"/>
      <c r="D35" s="104"/>
      <c r="E35" s="8"/>
      <c r="F35" s="104"/>
      <c r="G35" s="104"/>
      <c r="H35" s="104"/>
      <c r="I35" s="104"/>
      <c r="J35" s="8"/>
      <c r="K35" s="104"/>
    </row>
  </sheetData>
  <mergeCells count="11">
    <mergeCell ref="B1:M1"/>
    <mergeCell ref="G4:M4"/>
    <mergeCell ref="I10:I11"/>
    <mergeCell ref="F14:H17"/>
    <mergeCell ref="D17:D18"/>
    <mergeCell ref="G3:I3"/>
    <mergeCell ref="A2:F4"/>
    <mergeCell ref="D10:D11"/>
    <mergeCell ref="D13:D14"/>
    <mergeCell ref="H2:M2"/>
    <mergeCell ref="B7:L7"/>
  </mergeCells>
  <hyperlinks>
    <hyperlink ref="H2" r:id="rId1" display="http://creativecommons.org/licenses/by-nc/4.0/"/>
    <hyperlink ref="C9" location="Table_Assisted_Suicide" display="Table"/>
    <hyperlink ref="C10" location="Table_Assisted_Suicide_Deaths" display="Table"/>
    <hyperlink ref="C11" location="Table_Assisted_Suicide_Prescriptions" display="Table"/>
    <hyperlink ref="C12" location="Table_Deaths_as_Percentage_of_Prescriptions" display="Table"/>
    <hyperlink ref="C13" location="Table_Prescriptions_per_100_000_Population" display="Table"/>
    <hyperlink ref="C14" location="Table_Assisted_Suicide_per_100_000_Population" display="Table"/>
    <hyperlink ref="C15" location="Table_Assisted_Suicide_as_PerCent_All_Deaths" display="Table"/>
    <hyperlink ref="C17" location="Table_Frequency_Prescriptions" display="Table"/>
    <hyperlink ref="C18" location="Table_Frequency_Deaths" display="Table"/>
    <hyperlink ref="D17:D18" location="Chart_Frequency" display="Chart"/>
    <hyperlink ref="D16" location="Chart_Assisted_Suicide_Mortality_All_Causes" display="Chart"/>
    <hyperlink ref="D10" location="Chart_Assisted_Suicide_Deaths_Prescriptions" display="Chart"/>
    <hyperlink ref="D12" location="Chart_Assisted_Suicide_Deaths_as_PerCent_Prescriptions" display="Chart"/>
    <hyperlink ref="D13:D14" location="Chart_Prescription_and_Assisted_Suicide_Rates" display="Chart"/>
    <hyperlink ref="H9" location="Table_Physicians_Involved" display="Table"/>
    <hyperlink ref="H10" location="Table_Prescribing_Physicians" display="Table"/>
    <hyperlink ref="H11" location="Table_Percentage_of_All_Physicians" display="Table"/>
    <hyperlink ref="H12" location="Table_Average_Annual_Caseload" display="Table"/>
    <hyperlink ref="I10:I11" location="Chart_Physicians" display="Chart"/>
    <hyperlink ref="L10" location="Table_Review" display="Table"/>
    <hyperlink ref="M10" location="Chart_Review" display="Chart"/>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tabSelected="1" workbookViewId="0">
      <pane xSplit="2" ySplit="4" topLeftCell="C5" activePane="bottomRight" state="frozen"/>
      <selection pane="topRight" activeCell="B1" sqref="B1"/>
      <selection pane="bottomLeft" activeCell="A6" sqref="A6"/>
      <selection pane="bottomRight" activeCell="A25" sqref="A25"/>
    </sheetView>
  </sheetViews>
  <sheetFormatPr defaultRowHeight="15" x14ac:dyDescent="0.25"/>
  <cols>
    <col min="1" max="1" width="18.42578125" style="97" customWidth="1"/>
    <col min="2" max="2" width="13.42578125" customWidth="1"/>
    <col min="3" max="3" width="12.7109375" customWidth="1"/>
    <col min="4" max="4" width="11" customWidth="1"/>
    <col min="5" max="5" width="15.85546875" customWidth="1"/>
    <col min="6" max="6" width="11.140625" style="73" customWidth="1"/>
    <col min="7" max="7" width="10.140625" customWidth="1"/>
    <col min="8" max="11" width="10.140625" style="73" customWidth="1"/>
    <col min="12" max="12" width="8.5703125" style="73" customWidth="1"/>
    <col min="13" max="14" width="10.140625" style="73" customWidth="1"/>
    <col min="15" max="15" width="13.85546875" customWidth="1"/>
    <col min="16" max="17" width="13.85546875" style="56" customWidth="1"/>
    <col min="18" max="18" width="13.85546875" customWidth="1"/>
    <col min="19" max="19" width="15.7109375" customWidth="1"/>
    <col min="20" max="20" width="13.5703125" customWidth="1"/>
    <col min="21" max="21" width="12.85546875" customWidth="1"/>
    <col min="22" max="22" width="19.140625" customWidth="1"/>
    <col min="23" max="23" width="8.28515625" customWidth="1"/>
    <col min="24" max="24" width="10.140625" customWidth="1"/>
  </cols>
  <sheetData>
    <row r="1" spans="1:28" ht="20.25" thickBot="1" x14ac:dyDescent="0.35">
      <c r="A1" s="119" t="s">
        <v>15</v>
      </c>
      <c r="B1" s="122"/>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row>
    <row r="2" spans="1:28" ht="21" thickTop="1" thickBot="1" x14ac:dyDescent="0.35">
      <c r="B2" s="120" t="s">
        <v>33</v>
      </c>
      <c r="C2" s="121"/>
      <c r="D2" s="146" t="s">
        <v>23</v>
      </c>
      <c r="E2" s="162"/>
      <c r="F2" s="162"/>
      <c r="G2" s="162"/>
      <c r="H2" s="162"/>
      <c r="I2" s="162"/>
      <c r="J2" s="162"/>
      <c r="K2" s="162"/>
      <c r="L2" s="162"/>
      <c r="M2" s="162"/>
      <c r="N2" s="162"/>
      <c r="O2" s="162"/>
      <c r="P2" s="162"/>
      <c r="Q2" s="162"/>
      <c r="R2" s="162"/>
      <c r="S2" s="162"/>
      <c r="T2" s="146" t="s">
        <v>16</v>
      </c>
      <c r="U2" s="162"/>
      <c r="V2" s="169"/>
      <c r="W2" s="156" t="s">
        <v>61</v>
      </c>
      <c r="X2" s="157"/>
      <c r="Y2" s="157"/>
      <c r="Z2" s="158"/>
      <c r="AA2" s="146" t="s">
        <v>72</v>
      </c>
      <c r="AB2" s="147"/>
    </row>
    <row r="3" spans="1:28" ht="39" customHeight="1" thickTop="1" thickBot="1" x14ac:dyDescent="0.3">
      <c r="B3" s="165"/>
      <c r="C3" s="166"/>
      <c r="D3" s="163" t="s">
        <v>20</v>
      </c>
      <c r="E3" s="149"/>
      <c r="F3" s="170" t="s">
        <v>34</v>
      </c>
      <c r="G3" s="171"/>
      <c r="H3" s="171"/>
      <c r="I3" s="171"/>
      <c r="J3" s="171"/>
      <c r="K3" s="171"/>
      <c r="L3" s="171"/>
      <c r="M3" s="171"/>
      <c r="N3" s="171"/>
      <c r="O3" s="171"/>
      <c r="P3" s="171"/>
      <c r="Q3" s="171"/>
      <c r="R3" s="171"/>
      <c r="S3" s="172"/>
      <c r="T3" s="28"/>
      <c r="U3" s="67"/>
      <c r="V3" s="68"/>
      <c r="W3" s="153" t="s">
        <v>64</v>
      </c>
      <c r="X3" s="153"/>
      <c r="Y3" s="154" t="s">
        <v>65</v>
      </c>
      <c r="Z3" s="155"/>
      <c r="AA3" s="148" t="s">
        <v>73</v>
      </c>
      <c r="AB3" s="149"/>
    </row>
    <row r="4" spans="1:28" ht="60" customHeight="1" thickTop="1" thickBot="1" x14ac:dyDescent="0.3">
      <c r="B4" s="1" t="s">
        <v>0</v>
      </c>
      <c r="C4" s="9" t="s">
        <v>30</v>
      </c>
      <c r="D4" s="30" t="s">
        <v>31</v>
      </c>
      <c r="E4" s="12" t="s">
        <v>17</v>
      </c>
      <c r="F4" s="10" t="s">
        <v>110</v>
      </c>
      <c r="G4" s="10" t="s">
        <v>107</v>
      </c>
      <c r="H4" s="10" t="s">
        <v>108</v>
      </c>
      <c r="I4" s="10" t="s">
        <v>102</v>
      </c>
      <c r="J4" s="10" t="s">
        <v>103</v>
      </c>
      <c r="K4" s="10" t="s">
        <v>104</v>
      </c>
      <c r="L4" s="10" t="s">
        <v>105</v>
      </c>
      <c r="M4" s="10" t="s">
        <v>106</v>
      </c>
      <c r="N4" s="10" t="s">
        <v>109</v>
      </c>
      <c r="O4" s="10" t="s">
        <v>37</v>
      </c>
      <c r="P4" s="10" t="s">
        <v>58</v>
      </c>
      <c r="Q4" s="10" t="s">
        <v>55</v>
      </c>
      <c r="R4" s="9" t="s">
        <v>35</v>
      </c>
      <c r="S4" s="12" t="s">
        <v>36</v>
      </c>
      <c r="T4" s="9" t="s">
        <v>48</v>
      </c>
      <c r="U4" s="35" t="s">
        <v>47</v>
      </c>
      <c r="V4" s="66" t="s">
        <v>66</v>
      </c>
      <c r="W4" s="64" t="s">
        <v>62</v>
      </c>
      <c r="X4" s="65" t="s">
        <v>63</v>
      </c>
      <c r="Y4" s="64" t="s">
        <v>62</v>
      </c>
      <c r="Z4" s="65" t="s">
        <v>63</v>
      </c>
      <c r="AA4" s="77" t="s">
        <v>71</v>
      </c>
      <c r="AB4" s="78" t="s">
        <v>74</v>
      </c>
    </row>
    <row r="5" spans="1:28" ht="16.5" customHeight="1" x14ac:dyDescent="0.25">
      <c r="B5" s="89" t="s">
        <v>50</v>
      </c>
      <c r="C5" s="54">
        <v>3352449</v>
      </c>
      <c r="D5" s="54">
        <v>29346</v>
      </c>
      <c r="E5" s="11">
        <f>(D5/C5)*100000</f>
        <v>875.36007259170833</v>
      </c>
      <c r="F5" s="23">
        <f t="shared" ref="F5:F14" si="0">SUM(G5:H5)</f>
        <v>15</v>
      </c>
      <c r="G5" s="29">
        <v>15</v>
      </c>
      <c r="H5" s="29">
        <v>0</v>
      </c>
      <c r="I5" s="29">
        <v>6</v>
      </c>
      <c r="J5" s="29">
        <v>0</v>
      </c>
      <c r="K5" s="29">
        <v>0</v>
      </c>
      <c r="L5" s="29">
        <v>2</v>
      </c>
      <c r="M5" s="29">
        <v>0</v>
      </c>
      <c r="N5" s="131">
        <f t="shared" ref="N5:N7" si="1">IF(SUM(G5:M5)-H5=O5,O5,"Error")</f>
        <v>23</v>
      </c>
      <c r="O5" s="29">
        <v>23</v>
      </c>
      <c r="P5" s="61">
        <f>F5/O5</f>
        <v>0.65217391304347827</v>
      </c>
      <c r="Q5" s="59">
        <f t="shared" ref="Q5:Q23" si="2">(O5/C5)*100000</f>
        <v>0.68606561949189981</v>
      </c>
      <c r="R5" s="2">
        <f>(F5/C5)*100000</f>
        <v>0.44743409966863029</v>
      </c>
      <c r="S5" s="31">
        <f>F5/D5</f>
        <v>5.1114291555919033E-4</v>
      </c>
      <c r="T5" s="46" t="s">
        <v>29</v>
      </c>
      <c r="U5" s="47"/>
      <c r="V5" s="69"/>
      <c r="W5" s="71">
        <f>O5/365</f>
        <v>6.3013698630136991E-2</v>
      </c>
      <c r="X5" s="72">
        <f>O5/52</f>
        <v>0.44230769230769229</v>
      </c>
      <c r="Y5" s="133">
        <f>F5/365</f>
        <v>4.1095890410958902E-2</v>
      </c>
      <c r="Z5" s="134">
        <f>F5/52</f>
        <v>0.28846153846153844</v>
      </c>
      <c r="AA5" s="79">
        <f>(124800/F5)/60</f>
        <v>138.66666666666666</v>
      </c>
      <c r="AB5" s="80"/>
    </row>
    <row r="6" spans="1:28" ht="17.25" customHeight="1" x14ac:dyDescent="0.25">
      <c r="B6" s="89" t="s">
        <v>49</v>
      </c>
      <c r="C6" s="54">
        <v>3393941</v>
      </c>
      <c r="D6" s="54">
        <v>29356</v>
      </c>
      <c r="E6" s="11">
        <f t="shared" ref="E6:E23" si="3">(D6/C6)*100000</f>
        <v>864.95316212037869</v>
      </c>
      <c r="F6" s="23">
        <f t="shared" si="0"/>
        <v>27</v>
      </c>
      <c r="G6" s="29">
        <v>26</v>
      </c>
      <c r="H6" s="29">
        <v>1</v>
      </c>
      <c r="I6" s="29">
        <v>5</v>
      </c>
      <c r="J6" s="29">
        <v>0</v>
      </c>
      <c r="K6" s="29">
        <v>0</v>
      </c>
      <c r="L6" s="29">
        <v>2</v>
      </c>
      <c r="M6" s="29">
        <v>0</v>
      </c>
      <c r="N6" s="131">
        <f t="shared" si="1"/>
        <v>33</v>
      </c>
      <c r="O6" s="29">
        <v>33</v>
      </c>
      <c r="P6" s="61">
        <f t="shared" ref="P6:P23" si="4">F6/O6</f>
        <v>0.81818181818181823</v>
      </c>
      <c r="Q6" s="59">
        <f t="shared" si="2"/>
        <v>0.97232096845525595</v>
      </c>
      <c r="R6" s="2">
        <f t="shared" ref="R6:R23" si="5">(F6/C6)*100000</f>
        <v>0.79553533782702757</v>
      </c>
      <c r="S6" s="31">
        <f t="shared" ref="S6:S23" si="6">F6/D6</f>
        <v>9.1974383430985145E-4</v>
      </c>
      <c r="T6" s="46" t="s">
        <v>29</v>
      </c>
      <c r="U6" s="14"/>
      <c r="V6" s="69"/>
      <c r="W6" s="71">
        <f t="shared" ref="W6:W23" si="7">O6/365</f>
        <v>9.0410958904109592E-2</v>
      </c>
      <c r="X6" s="72">
        <f t="shared" ref="X6:X23" si="8">O6/52</f>
        <v>0.63461538461538458</v>
      </c>
      <c r="Y6" s="133">
        <f t="shared" ref="Y6:Y23" si="9">F6/365</f>
        <v>7.3972602739726029E-2</v>
      </c>
      <c r="Z6" s="134">
        <f t="shared" ref="Z6:Z23" si="10">F6/52</f>
        <v>0.51923076923076927</v>
      </c>
      <c r="AA6" s="79">
        <f t="shared" ref="AA6:AA10" si="11">(124800/F6)/60</f>
        <v>77.037037037037038</v>
      </c>
      <c r="AB6" s="80"/>
    </row>
    <row r="7" spans="1:28" ht="17.25" customHeight="1" x14ac:dyDescent="0.25">
      <c r="B7" s="89" t="s">
        <v>26</v>
      </c>
      <c r="C7" s="55">
        <v>3421399</v>
      </c>
      <c r="D7" s="54">
        <v>29541</v>
      </c>
      <c r="E7" s="11">
        <f t="shared" si="3"/>
        <v>863.41873601997304</v>
      </c>
      <c r="F7" s="23">
        <f t="shared" si="0"/>
        <v>27</v>
      </c>
      <c r="G7" s="45">
        <v>26</v>
      </c>
      <c r="H7" s="45">
        <v>1</v>
      </c>
      <c r="I7" s="45">
        <v>8</v>
      </c>
      <c r="J7" s="45">
        <v>0</v>
      </c>
      <c r="K7" s="45">
        <v>0</v>
      </c>
      <c r="L7" s="45">
        <v>5</v>
      </c>
      <c r="M7" s="45">
        <v>0</v>
      </c>
      <c r="N7" s="131">
        <f t="shared" si="1"/>
        <v>39</v>
      </c>
      <c r="O7" s="29">
        <v>39</v>
      </c>
      <c r="P7" s="61">
        <f t="shared" si="4"/>
        <v>0.69230769230769229</v>
      </c>
      <c r="Q7" s="59">
        <f t="shared" si="2"/>
        <v>1.1398845910693256</v>
      </c>
      <c r="R7" s="2">
        <f t="shared" si="5"/>
        <v>0.78915087074030243</v>
      </c>
      <c r="S7" s="31">
        <f t="shared" si="6"/>
        <v>9.1398395450390977E-4</v>
      </c>
      <c r="T7" s="46">
        <v>22</v>
      </c>
      <c r="U7" s="14"/>
      <c r="V7" s="70">
        <f>O7/T7</f>
        <v>1.7727272727272727</v>
      </c>
      <c r="W7" s="71">
        <f t="shared" si="7"/>
        <v>0.10684931506849316</v>
      </c>
      <c r="X7" s="72">
        <f t="shared" si="8"/>
        <v>0.75</v>
      </c>
      <c r="Y7" s="133">
        <f t="shared" si="9"/>
        <v>7.3972602739726029E-2</v>
      </c>
      <c r="Z7" s="134">
        <f t="shared" si="10"/>
        <v>0.51923076923076927</v>
      </c>
      <c r="AA7" s="79">
        <f t="shared" si="11"/>
        <v>77.037037037037038</v>
      </c>
      <c r="AB7" s="80"/>
    </row>
    <row r="8" spans="1:28" ht="17.25" customHeight="1" x14ac:dyDescent="0.25">
      <c r="B8" s="89" t="s">
        <v>27</v>
      </c>
      <c r="C8" s="54">
        <v>3467937</v>
      </c>
      <c r="D8" s="54">
        <v>30128</v>
      </c>
      <c r="E8" s="11">
        <f t="shared" si="3"/>
        <v>868.75857318053932</v>
      </c>
      <c r="F8" s="23">
        <f t="shared" si="0"/>
        <v>21</v>
      </c>
      <c r="G8" s="45">
        <v>19</v>
      </c>
      <c r="H8" s="45">
        <v>2</v>
      </c>
      <c r="I8" s="45">
        <v>14</v>
      </c>
      <c r="J8" s="45">
        <v>0</v>
      </c>
      <c r="K8" s="45">
        <v>0</v>
      </c>
      <c r="L8" s="45">
        <v>11</v>
      </c>
      <c r="M8" s="45">
        <v>0</v>
      </c>
      <c r="N8" s="131">
        <f t="shared" ref="N8:N20" si="12">IF(SUM(G8:M8)-H8=O8,O8,"Error")</f>
        <v>44</v>
      </c>
      <c r="O8" s="29">
        <v>44</v>
      </c>
      <c r="P8" s="61">
        <f t="shared" si="4"/>
        <v>0.47727272727272729</v>
      </c>
      <c r="Q8" s="59">
        <f t="shared" si="2"/>
        <v>1.2687658397485306</v>
      </c>
      <c r="R8" s="2">
        <f t="shared" si="5"/>
        <v>0.60554733260725324</v>
      </c>
      <c r="S8" s="31">
        <f t="shared" si="6"/>
        <v>6.9702602230483268E-4</v>
      </c>
      <c r="T8" s="46">
        <v>33</v>
      </c>
      <c r="U8" s="14"/>
      <c r="V8" s="70">
        <f t="shared" ref="V8:V23" si="13">O8/T8</f>
        <v>1.3333333333333333</v>
      </c>
      <c r="W8" s="71">
        <f t="shared" si="7"/>
        <v>0.12054794520547946</v>
      </c>
      <c r="X8" s="72">
        <f t="shared" si="8"/>
        <v>0.84615384615384615</v>
      </c>
      <c r="Y8" s="133">
        <f t="shared" si="9"/>
        <v>5.7534246575342465E-2</v>
      </c>
      <c r="Z8" s="134">
        <f t="shared" si="10"/>
        <v>0.40384615384615385</v>
      </c>
      <c r="AA8" s="79">
        <f t="shared" si="11"/>
        <v>99.047619047619051</v>
      </c>
      <c r="AB8" s="80"/>
    </row>
    <row r="9" spans="1:28" x14ac:dyDescent="0.25">
      <c r="B9" s="89" t="s">
        <v>28</v>
      </c>
      <c r="C9" s="57">
        <v>3513424</v>
      </c>
      <c r="D9" s="54">
        <v>31082</v>
      </c>
      <c r="E9" s="11">
        <f t="shared" si="3"/>
        <v>884.66407698017667</v>
      </c>
      <c r="F9" s="23">
        <f t="shared" si="0"/>
        <v>38</v>
      </c>
      <c r="G9" s="45">
        <v>36</v>
      </c>
      <c r="H9" s="130">
        <v>2</v>
      </c>
      <c r="I9" s="130">
        <v>16</v>
      </c>
      <c r="J9" s="130">
        <v>0</v>
      </c>
      <c r="K9" s="130">
        <v>0</v>
      </c>
      <c r="L9" s="130">
        <v>6</v>
      </c>
      <c r="M9" s="130">
        <v>0</v>
      </c>
      <c r="N9" s="131">
        <f t="shared" si="12"/>
        <v>58</v>
      </c>
      <c r="O9" s="29">
        <v>58</v>
      </c>
      <c r="P9" s="61">
        <f t="shared" si="4"/>
        <v>0.65517241379310343</v>
      </c>
      <c r="Q9" s="59">
        <f t="shared" si="2"/>
        <v>1.6508112883614388</v>
      </c>
      <c r="R9" s="2">
        <f t="shared" si="5"/>
        <v>1.0815660165126668</v>
      </c>
      <c r="S9" s="31">
        <f t="shared" si="6"/>
        <v>1.2225725500289557E-3</v>
      </c>
      <c r="T9" s="44">
        <v>33</v>
      </c>
      <c r="U9" s="14">
        <f>T9/Sources!G8</f>
        <v>3.3286261851926567E-3</v>
      </c>
      <c r="V9" s="70">
        <f t="shared" si="13"/>
        <v>1.7575757575757576</v>
      </c>
      <c r="W9" s="71">
        <f t="shared" si="7"/>
        <v>0.15890410958904111</v>
      </c>
      <c r="X9" s="72">
        <f t="shared" si="8"/>
        <v>1.1153846153846154</v>
      </c>
      <c r="Y9" s="133">
        <f t="shared" si="9"/>
        <v>0.10410958904109589</v>
      </c>
      <c r="Z9" s="134">
        <f t="shared" si="10"/>
        <v>0.73076923076923073</v>
      </c>
      <c r="AA9" s="79">
        <f t="shared" si="11"/>
        <v>54.736842105263158</v>
      </c>
      <c r="AB9" s="80"/>
    </row>
    <row r="10" spans="1:28" x14ac:dyDescent="0.25">
      <c r="B10" s="89" t="s">
        <v>25</v>
      </c>
      <c r="C10" s="57">
        <v>3547376</v>
      </c>
      <c r="D10" s="54">
        <v>30813</v>
      </c>
      <c r="E10" s="11">
        <f t="shared" si="3"/>
        <v>868.61387121072028</v>
      </c>
      <c r="F10" s="23">
        <f t="shared" si="0"/>
        <v>42</v>
      </c>
      <c r="G10" s="23">
        <v>39</v>
      </c>
      <c r="H10" s="23">
        <v>3</v>
      </c>
      <c r="I10" s="23">
        <v>18</v>
      </c>
      <c r="J10" s="23">
        <v>0</v>
      </c>
      <c r="K10" s="23">
        <v>0</v>
      </c>
      <c r="L10" s="23">
        <v>10</v>
      </c>
      <c r="M10" s="23">
        <v>0</v>
      </c>
      <c r="N10" s="131">
        <f t="shared" si="12"/>
        <v>67</v>
      </c>
      <c r="O10" s="23">
        <v>67</v>
      </c>
      <c r="P10" s="61">
        <f t="shared" si="4"/>
        <v>0.62686567164179108</v>
      </c>
      <c r="Q10" s="59">
        <f t="shared" si="2"/>
        <v>1.88872000036083</v>
      </c>
      <c r="R10" s="2">
        <f t="shared" si="5"/>
        <v>1.1839737315694756</v>
      </c>
      <c r="S10" s="31">
        <f t="shared" si="6"/>
        <v>1.363061045662545E-3</v>
      </c>
      <c r="T10" s="36">
        <v>42</v>
      </c>
      <c r="U10" s="14">
        <f>T10/Sources!G9</f>
        <v>4.2826552462526769E-3</v>
      </c>
      <c r="V10" s="70">
        <f t="shared" si="13"/>
        <v>1.5952380952380953</v>
      </c>
      <c r="W10" s="71">
        <f t="shared" si="7"/>
        <v>0.18356164383561643</v>
      </c>
      <c r="X10" s="72">
        <f t="shared" si="8"/>
        <v>1.2884615384615385</v>
      </c>
      <c r="Y10" s="133">
        <f t="shared" si="9"/>
        <v>0.11506849315068493</v>
      </c>
      <c r="Z10" s="134">
        <f t="shared" si="10"/>
        <v>0.80769230769230771</v>
      </c>
      <c r="AA10" s="79">
        <f t="shared" si="11"/>
        <v>49.523809523809526</v>
      </c>
      <c r="AB10" s="80"/>
    </row>
    <row r="11" spans="1:28" x14ac:dyDescent="0.25">
      <c r="B11" s="89" t="s">
        <v>13</v>
      </c>
      <c r="C11" s="57">
        <v>3569463</v>
      </c>
      <c r="D11" s="54">
        <v>30201</v>
      </c>
      <c r="E11" s="11">
        <f t="shared" si="3"/>
        <v>846.0936561045736</v>
      </c>
      <c r="F11" s="23">
        <f t="shared" si="0"/>
        <v>37</v>
      </c>
      <c r="G11" s="23">
        <v>35</v>
      </c>
      <c r="H11" s="23">
        <v>2</v>
      </c>
      <c r="I11" s="23">
        <v>13</v>
      </c>
      <c r="J11" s="23">
        <v>0</v>
      </c>
      <c r="K11" s="23">
        <v>0</v>
      </c>
      <c r="L11" s="23">
        <v>12</v>
      </c>
      <c r="M11" s="23">
        <v>0</v>
      </c>
      <c r="N11" s="131">
        <f t="shared" si="12"/>
        <v>60</v>
      </c>
      <c r="O11" s="3">
        <v>60</v>
      </c>
      <c r="P11" s="61">
        <f t="shared" si="4"/>
        <v>0.6166666666666667</v>
      </c>
      <c r="Q11" s="59">
        <f t="shared" si="2"/>
        <v>1.6809251139457111</v>
      </c>
      <c r="R11" s="2">
        <f t="shared" si="5"/>
        <v>1.0365704869331884</v>
      </c>
      <c r="S11" s="31">
        <f t="shared" si="6"/>
        <v>1.2251249958610641E-3</v>
      </c>
      <c r="T11" s="36">
        <v>40</v>
      </c>
      <c r="U11" s="14">
        <f>T11/Sources!G10</f>
        <v>3.8565368299267257E-3</v>
      </c>
      <c r="V11" s="70">
        <f t="shared" si="13"/>
        <v>1.5</v>
      </c>
      <c r="W11" s="84">
        <f t="shared" si="7"/>
        <v>0.16438356164383561</v>
      </c>
      <c r="X11" s="81">
        <f t="shared" si="8"/>
        <v>1.1538461538461537</v>
      </c>
      <c r="Y11" s="133">
        <f t="shared" si="9"/>
        <v>0.10136986301369863</v>
      </c>
      <c r="Z11" s="134">
        <f t="shared" si="10"/>
        <v>0.71153846153846156</v>
      </c>
      <c r="AA11" s="79">
        <f>40/Z11</f>
        <v>56.216216216216218</v>
      </c>
      <c r="AB11" s="81"/>
    </row>
    <row r="12" spans="1:28" x14ac:dyDescent="0.25">
      <c r="B12" s="89" t="s">
        <v>12</v>
      </c>
      <c r="C12" s="57">
        <v>3613202</v>
      </c>
      <c r="D12" s="54">
        <v>30854</v>
      </c>
      <c r="E12" s="11">
        <f t="shared" si="3"/>
        <v>853.92402638988904</v>
      </c>
      <c r="F12" s="23">
        <f t="shared" si="0"/>
        <v>38</v>
      </c>
      <c r="G12" s="23">
        <v>32</v>
      </c>
      <c r="H12" s="23">
        <v>6</v>
      </c>
      <c r="I12" s="23">
        <v>15</v>
      </c>
      <c r="J12" s="23">
        <v>1</v>
      </c>
      <c r="K12" s="23">
        <v>0</v>
      </c>
      <c r="L12" s="23">
        <v>17</v>
      </c>
      <c r="M12" s="23">
        <v>0</v>
      </c>
      <c r="N12" s="131">
        <f t="shared" si="12"/>
        <v>65</v>
      </c>
      <c r="O12" s="23">
        <v>65</v>
      </c>
      <c r="P12" s="61">
        <f t="shared" si="4"/>
        <v>0.58461538461538465</v>
      </c>
      <c r="Q12" s="59">
        <f t="shared" si="2"/>
        <v>1.7989583754243468</v>
      </c>
      <c r="R12" s="2">
        <f t="shared" si="5"/>
        <v>1.0516987425557718</v>
      </c>
      <c r="S12" s="31">
        <f t="shared" si="6"/>
        <v>1.2316069229273351E-3</v>
      </c>
      <c r="T12" s="36">
        <v>40</v>
      </c>
      <c r="U12" s="14">
        <f>T12/Sources!G11</f>
        <v>3.8602586373287012E-3</v>
      </c>
      <c r="V12" s="70">
        <f t="shared" si="13"/>
        <v>1.625</v>
      </c>
      <c r="W12" s="84">
        <f t="shared" si="7"/>
        <v>0.17808219178082191</v>
      </c>
      <c r="X12" s="81">
        <f t="shared" si="8"/>
        <v>1.25</v>
      </c>
      <c r="Y12" s="133">
        <f t="shared" si="9"/>
        <v>0.10410958904109589</v>
      </c>
      <c r="Z12" s="134">
        <f t="shared" si="10"/>
        <v>0.73076923076923073</v>
      </c>
      <c r="AA12" s="79">
        <f t="shared" ref="AA12:AA23" si="14">40/Z12</f>
        <v>54.736842105263165</v>
      </c>
      <c r="AB12" s="81"/>
    </row>
    <row r="13" spans="1:28" x14ac:dyDescent="0.25">
      <c r="B13" s="89" t="s">
        <v>11</v>
      </c>
      <c r="C13" s="57">
        <v>3670883</v>
      </c>
      <c r="D13" s="54">
        <v>31304</v>
      </c>
      <c r="E13" s="11">
        <f t="shared" si="3"/>
        <v>852.76485248916947</v>
      </c>
      <c r="F13" s="23">
        <f t="shared" si="0"/>
        <v>46</v>
      </c>
      <c r="G13" s="23">
        <v>35</v>
      </c>
      <c r="H13" s="23">
        <v>11</v>
      </c>
      <c r="I13" s="23">
        <v>19</v>
      </c>
      <c r="J13" s="23">
        <v>0</v>
      </c>
      <c r="K13" s="23">
        <v>0</v>
      </c>
      <c r="L13" s="23">
        <v>11</v>
      </c>
      <c r="M13" s="23">
        <v>0</v>
      </c>
      <c r="N13" s="131">
        <f t="shared" si="12"/>
        <v>65</v>
      </c>
      <c r="O13" s="23">
        <v>65</v>
      </c>
      <c r="P13" s="61">
        <f t="shared" si="4"/>
        <v>0.70769230769230773</v>
      </c>
      <c r="Q13" s="59">
        <f t="shared" si="2"/>
        <v>1.7706911388894715</v>
      </c>
      <c r="R13" s="2">
        <f t="shared" si="5"/>
        <v>1.2531044982910107</v>
      </c>
      <c r="S13" s="31">
        <f t="shared" si="6"/>
        <v>1.4694607717863533E-3</v>
      </c>
      <c r="T13" s="36">
        <v>41</v>
      </c>
      <c r="U13" s="14">
        <f>T13/Sources!G12</f>
        <v>3.6933609584722097E-3</v>
      </c>
      <c r="V13" s="70">
        <f t="shared" si="13"/>
        <v>1.5853658536585367</v>
      </c>
      <c r="W13" s="84">
        <f t="shared" si="7"/>
        <v>0.17808219178082191</v>
      </c>
      <c r="X13" s="81">
        <f t="shared" si="8"/>
        <v>1.25</v>
      </c>
      <c r="Y13" s="133">
        <f t="shared" si="9"/>
        <v>0.12602739726027398</v>
      </c>
      <c r="Z13" s="134">
        <f t="shared" si="10"/>
        <v>0.88461538461538458</v>
      </c>
      <c r="AA13" s="79">
        <f t="shared" si="14"/>
        <v>45.217391304347828</v>
      </c>
      <c r="AB13" s="81"/>
    </row>
    <row r="14" spans="1:28" x14ac:dyDescent="0.25">
      <c r="B14" s="89" t="s">
        <v>10</v>
      </c>
      <c r="C14" s="57">
        <v>3722417</v>
      </c>
      <c r="D14" s="54">
        <v>31433</v>
      </c>
      <c r="E14" s="11">
        <f t="shared" si="3"/>
        <v>844.42446937030434</v>
      </c>
      <c r="F14" s="23">
        <f t="shared" si="0"/>
        <v>49</v>
      </c>
      <c r="G14" s="23">
        <v>46</v>
      </c>
      <c r="H14" s="23">
        <v>3</v>
      </c>
      <c r="I14" s="23">
        <v>26</v>
      </c>
      <c r="J14" s="23">
        <v>0</v>
      </c>
      <c r="K14" s="23">
        <v>0</v>
      </c>
      <c r="L14" s="23">
        <v>13</v>
      </c>
      <c r="M14" s="23">
        <v>0</v>
      </c>
      <c r="N14" s="131">
        <f t="shared" si="12"/>
        <v>85</v>
      </c>
      <c r="O14" s="23">
        <v>85</v>
      </c>
      <c r="P14" s="61">
        <f t="shared" si="4"/>
        <v>0.57647058823529407</v>
      </c>
      <c r="Q14" s="59">
        <f t="shared" si="2"/>
        <v>2.2834625997033648</v>
      </c>
      <c r="R14" s="2">
        <f t="shared" si="5"/>
        <v>1.3163490280642927</v>
      </c>
      <c r="S14" s="31">
        <f t="shared" si="6"/>
        <v>1.5588712499602329E-3</v>
      </c>
      <c r="T14" s="36">
        <v>46</v>
      </c>
      <c r="U14" s="14">
        <f>T14/Sources!G13</f>
        <v>3.9982616253802696E-3</v>
      </c>
      <c r="V14" s="70">
        <f t="shared" si="13"/>
        <v>1.8478260869565217</v>
      </c>
      <c r="W14" s="84">
        <f t="shared" si="7"/>
        <v>0.23287671232876711</v>
      </c>
      <c r="X14" s="81">
        <f t="shared" si="8"/>
        <v>1.6346153846153846</v>
      </c>
      <c r="Y14" s="133">
        <f t="shared" si="9"/>
        <v>0.13424657534246576</v>
      </c>
      <c r="Z14" s="134">
        <f t="shared" si="10"/>
        <v>0.94230769230769229</v>
      </c>
      <c r="AA14" s="79">
        <f t="shared" si="14"/>
        <v>42.448979591836732</v>
      </c>
      <c r="AB14" s="81"/>
    </row>
    <row r="15" spans="1:28" x14ac:dyDescent="0.25">
      <c r="B15" s="129" t="s">
        <v>9</v>
      </c>
      <c r="C15" s="57">
        <v>3768748</v>
      </c>
      <c r="D15" s="54">
        <v>32020</v>
      </c>
      <c r="E15" s="11">
        <f t="shared" si="3"/>
        <v>849.61902467344601</v>
      </c>
      <c r="F15" s="23">
        <f>SUM(G15:H15)</f>
        <v>60</v>
      </c>
      <c r="G15" s="23">
        <v>54</v>
      </c>
      <c r="H15" s="23">
        <v>6</v>
      </c>
      <c r="I15" s="23">
        <v>22</v>
      </c>
      <c r="J15" s="23">
        <v>0</v>
      </c>
      <c r="K15" s="23">
        <v>0</v>
      </c>
      <c r="L15" s="23">
        <v>12</v>
      </c>
      <c r="M15" s="23">
        <v>0</v>
      </c>
      <c r="N15" s="131">
        <f t="shared" si="12"/>
        <v>88</v>
      </c>
      <c r="O15" s="23">
        <v>88</v>
      </c>
      <c r="P15" s="61">
        <f t="shared" si="4"/>
        <v>0.68181818181818177</v>
      </c>
      <c r="Q15" s="59">
        <f t="shared" si="2"/>
        <v>2.3349929472599387</v>
      </c>
      <c r="R15" s="2">
        <f t="shared" si="5"/>
        <v>1.5920406458590493</v>
      </c>
      <c r="S15" s="31">
        <f t="shared" si="6"/>
        <v>1.8738288569643974E-3</v>
      </c>
      <c r="T15" s="36">
        <v>60</v>
      </c>
      <c r="U15" s="14">
        <f>T15/Sources!G14</f>
        <v>5.1137816415239073E-3</v>
      </c>
      <c r="V15" s="70">
        <f t="shared" si="13"/>
        <v>1.4666666666666666</v>
      </c>
      <c r="W15" s="84">
        <f t="shared" si="7"/>
        <v>0.24109589041095891</v>
      </c>
      <c r="X15" s="81">
        <f t="shared" si="8"/>
        <v>1.6923076923076923</v>
      </c>
      <c r="Y15" s="133">
        <f t="shared" si="9"/>
        <v>0.16438356164383561</v>
      </c>
      <c r="Z15" s="134">
        <f t="shared" si="10"/>
        <v>1.1538461538461537</v>
      </c>
      <c r="AA15" s="79">
        <f t="shared" si="14"/>
        <v>34.666666666666671</v>
      </c>
      <c r="AB15" s="81"/>
    </row>
    <row r="16" spans="1:28" x14ac:dyDescent="0.25">
      <c r="B16" s="129" t="s">
        <v>8</v>
      </c>
      <c r="C16" s="132">
        <v>3808600</v>
      </c>
      <c r="D16" s="58">
        <v>31547</v>
      </c>
      <c r="E16" s="11">
        <f t="shared" si="3"/>
        <v>828.30961508165728</v>
      </c>
      <c r="F16" s="23">
        <f t="shared" ref="F16:F23" si="15">SUM(G16:H16)</f>
        <v>59</v>
      </c>
      <c r="G16" s="23">
        <v>53</v>
      </c>
      <c r="H16" s="23">
        <v>6</v>
      </c>
      <c r="I16" s="23">
        <v>30</v>
      </c>
      <c r="J16" s="23">
        <v>0</v>
      </c>
      <c r="K16" s="23">
        <v>0</v>
      </c>
      <c r="L16" s="23">
        <v>12</v>
      </c>
      <c r="M16" s="23">
        <v>0</v>
      </c>
      <c r="N16" s="131">
        <f t="shared" si="12"/>
        <v>95</v>
      </c>
      <c r="O16" s="23">
        <v>95</v>
      </c>
      <c r="P16" s="61">
        <f t="shared" si="4"/>
        <v>0.62105263157894741</v>
      </c>
      <c r="Q16" s="59">
        <f t="shared" si="2"/>
        <v>2.4943548810586567</v>
      </c>
      <c r="R16" s="2">
        <f t="shared" si="5"/>
        <v>1.549125662973271</v>
      </c>
      <c r="S16" s="31">
        <f t="shared" si="6"/>
        <v>1.8702253780074176E-3</v>
      </c>
      <c r="T16" s="36">
        <v>64</v>
      </c>
      <c r="U16" s="14">
        <f>T16/Sources!G15</f>
        <v>5.3543043587383921E-3</v>
      </c>
      <c r="V16" s="70">
        <f t="shared" si="13"/>
        <v>1.484375</v>
      </c>
      <c r="W16" s="84">
        <f t="shared" si="7"/>
        <v>0.26027397260273971</v>
      </c>
      <c r="X16" s="81">
        <f t="shared" si="8"/>
        <v>1.8269230769230769</v>
      </c>
      <c r="Y16" s="133">
        <f t="shared" si="9"/>
        <v>0.16164383561643836</v>
      </c>
      <c r="Z16" s="134">
        <f t="shared" si="10"/>
        <v>1.1346153846153846</v>
      </c>
      <c r="AA16" s="79">
        <f t="shared" si="14"/>
        <v>35.254237288135592</v>
      </c>
      <c r="AB16" s="81"/>
    </row>
    <row r="17" spans="1:30" x14ac:dyDescent="0.25">
      <c r="B17" s="129" t="s">
        <v>7</v>
      </c>
      <c r="C17" s="132">
        <v>3837083</v>
      </c>
      <c r="D17" s="58">
        <v>31899</v>
      </c>
      <c r="E17" s="11">
        <f t="shared" si="3"/>
        <v>831.33463623278408</v>
      </c>
      <c r="F17" s="23">
        <f t="shared" si="15"/>
        <v>65</v>
      </c>
      <c r="G17" s="23">
        <v>59</v>
      </c>
      <c r="H17" s="23">
        <v>6</v>
      </c>
      <c r="I17" s="23">
        <v>20</v>
      </c>
      <c r="J17" s="23">
        <v>2</v>
      </c>
      <c r="K17" s="23">
        <v>2</v>
      </c>
      <c r="L17" s="23">
        <v>0</v>
      </c>
      <c r="M17" s="23">
        <v>13</v>
      </c>
      <c r="N17" s="131">
        <f t="shared" si="12"/>
        <v>96</v>
      </c>
      <c r="O17" s="23">
        <v>96</v>
      </c>
      <c r="P17" s="61">
        <f t="shared" si="4"/>
        <v>0.67708333333333337</v>
      </c>
      <c r="Q17" s="59">
        <f t="shared" si="2"/>
        <v>2.5019005322532766</v>
      </c>
      <c r="R17" s="2">
        <f t="shared" si="5"/>
        <v>1.6939951520464895</v>
      </c>
      <c r="S17" s="31">
        <f t="shared" si="6"/>
        <v>2.0376814320198127E-3</v>
      </c>
      <c r="T17" s="36">
        <v>59</v>
      </c>
      <c r="U17" s="14">
        <f>T17/Sources!G16</f>
        <v>4.8804698486227148E-3</v>
      </c>
      <c r="V17" s="70">
        <f t="shared" si="13"/>
        <v>1.6271186440677967</v>
      </c>
      <c r="W17" s="84">
        <f t="shared" si="7"/>
        <v>0.26301369863013696</v>
      </c>
      <c r="X17" s="81">
        <f t="shared" si="8"/>
        <v>1.8461538461538463</v>
      </c>
      <c r="Y17" s="133">
        <f t="shared" si="9"/>
        <v>0.17808219178082191</v>
      </c>
      <c r="Z17" s="134">
        <f t="shared" si="10"/>
        <v>1.25</v>
      </c>
      <c r="AA17" s="79">
        <f t="shared" si="14"/>
        <v>32</v>
      </c>
      <c r="AB17" s="81"/>
    </row>
    <row r="18" spans="1:30" x14ac:dyDescent="0.25">
      <c r="B18" s="129" t="s">
        <v>6</v>
      </c>
      <c r="C18" s="132">
        <v>3867644</v>
      </c>
      <c r="D18" s="58">
        <v>32731</v>
      </c>
      <c r="E18" s="11">
        <f t="shared" si="3"/>
        <v>846.27747538294636</v>
      </c>
      <c r="F18" s="23">
        <f t="shared" si="15"/>
        <v>70</v>
      </c>
      <c r="G18" s="23">
        <v>62</v>
      </c>
      <c r="H18" s="23">
        <v>8</v>
      </c>
      <c r="I18" s="23">
        <v>25</v>
      </c>
      <c r="J18" s="23">
        <v>2</v>
      </c>
      <c r="K18" s="23">
        <v>3</v>
      </c>
      <c r="L18" s="23">
        <v>0</v>
      </c>
      <c r="M18" s="23">
        <v>22</v>
      </c>
      <c r="N18" s="131">
        <f t="shared" si="12"/>
        <v>114</v>
      </c>
      <c r="O18" s="23">
        <v>114</v>
      </c>
      <c r="P18" s="61">
        <f t="shared" si="4"/>
        <v>0.61403508771929827</v>
      </c>
      <c r="Q18" s="59">
        <f t="shared" si="2"/>
        <v>2.9475308482373248</v>
      </c>
      <c r="R18" s="2">
        <f t="shared" si="5"/>
        <v>1.8098873629527432</v>
      </c>
      <c r="S18" s="31">
        <f t="shared" si="6"/>
        <v>2.1386453209495584E-3</v>
      </c>
      <c r="T18" s="36">
        <v>62</v>
      </c>
      <c r="U18" s="14">
        <f>T18/Sources!G17</f>
        <v>5.2013422818791948E-3</v>
      </c>
      <c r="V18" s="70">
        <f t="shared" si="13"/>
        <v>1.8387096774193548</v>
      </c>
      <c r="W18" s="84">
        <f t="shared" si="7"/>
        <v>0.31232876712328766</v>
      </c>
      <c r="X18" s="81">
        <f t="shared" si="8"/>
        <v>2.1923076923076925</v>
      </c>
      <c r="Y18" s="133">
        <f t="shared" si="9"/>
        <v>0.19178082191780821</v>
      </c>
      <c r="Z18" s="134">
        <f t="shared" si="10"/>
        <v>1.3461538461538463</v>
      </c>
      <c r="AA18" s="79">
        <f t="shared" si="14"/>
        <v>29.714285714285712</v>
      </c>
      <c r="AB18" s="81"/>
    </row>
    <row r="19" spans="1:30" x14ac:dyDescent="0.25">
      <c r="B19" s="89" t="s">
        <v>5</v>
      </c>
      <c r="C19" s="58">
        <v>3898684</v>
      </c>
      <c r="D19" s="58">
        <v>32475</v>
      </c>
      <c r="E19" s="11">
        <f t="shared" si="3"/>
        <v>832.97338281327745</v>
      </c>
      <c r="F19" s="23">
        <f t="shared" si="15"/>
        <v>77</v>
      </c>
      <c r="G19" s="23">
        <v>66</v>
      </c>
      <c r="H19" s="23">
        <v>11</v>
      </c>
      <c r="I19" s="23">
        <v>23</v>
      </c>
      <c r="J19" s="23">
        <v>1</v>
      </c>
      <c r="K19" s="23">
        <v>14</v>
      </c>
      <c r="L19" s="23">
        <v>0</v>
      </c>
      <c r="M19" s="23">
        <v>11</v>
      </c>
      <c r="N19" s="131">
        <f t="shared" si="12"/>
        <v>115</v>
      </c>
      <c r="O19" s="23">
        <v>115</v>
      </c>
      <c r="P19" s="61">
        <f t="shared" si="4"/>
        <v>0.66956521739130437</v>
      </c>
      <c r="Q19" s="59">
        <f t="shared" si="2"/>
        <v>2.9497132878684194</v>
      </c>
      <c r="R19" s="2">
        <f t="shared" si="5"/>
        <v>1.9750254188336374</v>
      </c>
      <c r="S19" s="31">
        <f t="shared" si="6"/>
        <v>2.3710546574287916E-3</v>
      </c>
      <c r="T19" s="36">
        <v>62</v>
      </c>
      <c r="U19" s="14">
        <f>T19/Sources!G18</f>
        <v>4.7299359169972535E-3</v>
      </c>
      <c r="V19" s="70">
        <f t="shared" si="13"/>
        <v>1.8548387096774193</v>
      </c>
      <c r="W19" s="84">
        <f t="shared" si="7"/>
        <v>0.31506849315068491</v>
      </c>
      <c r="X19" s="81">
        <f t="shared" si="8"/>
        <v>2.2115384615384617</v>
      </c>
      <c r="Y19" s="133">
        <f t="shared" si="9"/>
        <v>0.21095890410958903</v>
      </c>
      <c r="Z19" s="134">
        <f t="shared" si="10"/>
        <v>1.4807692307692308</v>
      </c>
      <c r="AA19" s="79">
        <f t="shared" si="14"/>
        <v>27.012987012987011</v>
      </c>
      <c r="AB19" s="82"/>
    </row>
    <row r="20" spans="1:30" x14ac:dyDescent="0.25">
      <c r="B20" s="129" t="s">
        <v>4</v>
      </c>
      <c r="C20" s="58">
        <v>3928068</v>
      </c>
      <c r="D20" s="58">
        <v>33931</v>
      </c>
      <c r="E20" s="11">
        <f t="shared" si="3"/>
        <v>863.80887499910909</v>
      </c>
      <c r="F20" s="23">
        <f t="shared" si="15"/>
        <v>71</v>
      </c>
      <c r="G20" s="23">
        <v>63</v>
      </c>
      <c r="H20" s="23">
        <v>8</v>
      </c>
      <c r="I20" s="23">
        <v>28</v>
      </c>
      <c r="J20" s="23">
        <v>0</v>
      </c>
      <c r="K20" s="23">
        <v>7</v>
      </c>
      <c r="L20" s="23">
        <v>0</v>
      </c>
      <c r="M20" s="23">
        <v>24</v>
      </c>
      <c r="N20" s="131">
        <f t="shared" si="12"/>
        <v>122</v>
      </c>
      <c r="O20" s="23">
        <v>122</v>
      </c>
      <c r="P20" s="61">
        <f t="shared" si="4"/>
        <v>0.58196721311475408</v>
      </c>
      <c r="Q20" s="59">
        <f t="shared" si="2"/>
        <v>3.1058525463408477</v>
      </c>
      <c r="R20" s="2">
        <f t="shared" si="5"/>
        <v>1.8075043507393458</v>
      </c>
      <c r="S20" s="31">
        <f t="shared" si="6"/>
        <v>2.0924818013026438E-3</v>
      </c>
      <c r="T20" s="36">
        <v>62</v>
      </c>
      <c r="U20" s="14">
        <f>T20/Sources!G19</f>
        <v>3.354796818353985E-3</v>
      </c>
      <c r="V20" s="70">
        <f t="shared" si="13"/>
        <v>1.967741935483871</v>
      </c>
      <c r="W20" s="84">
        <f t="shared" si="7"/>
        <v>0.33424657534246577</v>
      </c>
      <c r="X20" s="81">
        <f t="shared" si="8"/>
        <v>2.3461538461538463</v>
      </c>
      <c r="Y20" s="133">
        <f t="shared" si="9"/>
        <v>0.19452054794520549</v>
      </c>
      <c r="Z20" s="134">
        <f t="shared" si="10"/>
        <v>1.3653846153846154</v>
      </c>
      <c r="AA20" s="79">
        <f t="shared" si="14"/>
        <v>29.295774647887324</v>
      </c>
      <c r="AB20" s="82"/>
    </row>
    <row r="21" spans="1:30" ht="16.5" customHeight="1" x14ac:dyDescent="0.25">
      <c r="B21" s="129" t="s">
        <v>3</v>
      </c>
      <c r="C21" s="58">
        <v>3970239</v>
      </c>
      <c r="D21" s="58">
        <v>34160</v>
      </c>
      <c r="E21" s="11">
        <f t="shared" si="3"/>
        <v>860.40160302692095</v>
      </c>
      <c r="F21" s="23">
        <f t="shared" si="15"/>
        <v>105</v>
      </c>
      <c r="G21" s="23">
        <v>94</v>
      </c>
      <c r="H21" s="23">
        <v>11</v>
      </c>
      <c r="I21" s="23">
        <v>37</v>
      </c>
      <c r="J21" s="23">
        <v>0</v>
      </c>
      <c r="K21" s="23">
        <v>0</v>
      </c>
      <c r="L21" s="23">
        <v>0</v>
      </c>
      <c r="M21" s="23">
        <v>24</v>
      </c>
      <c r="N21" s="131">
        <f>IF(SUM(G21:M21)-H21=O21,O21,"Error")</f>
        <v>155</v>
      </c>
      <c r="O21" s="23">
        <v>155</v>
      </c>
      <c r="P21" s="61">
        <f t="shared" si="4"/>
        <v>0.67741935483870963</v>
      </c>
      <c r="Q21" s="59">
        <f t="shared" si="2"/>
        <v>3.904047086334097</v>
      </c>
      <c r="R21" s="2">
        <f t="shared" si="5"/>
        <v>2.6446770584843882</v>
      </c>
      <c r="S21" s="31">
        <f t="shared" si="6"/>
        <v>3.0737704918032786E-3</v>
      </c>
      <c r="T21" s="36">
        <v>83</v>
      </c>
      <c r="U21" s="14">
        <f>T21/Sources!G20</f>
        <v>4.2136257488069855E-3</v>
      </c>
      <c r="V21" s="70">
        <f t="shared" si="13"/>
        <v>1.8674698795180722</v>
      </c>
      <c r="W21" s="84">
        <f t="shared" si="7"/>
        <v>0.42465753424657532</v>
      </c>
      <c r="X21" s="81">
        <f t="shared" si="8"/>
        <v>2.9807692307692308</v>
      </c>
      <c r="Y21" s="133">
        <f t="shared" si="9"/>
        <v>0.28767123287671231</v>
      </c>
      <c r="Z21" s="134">
        <f t="shared" si="10"/>
        <v>2.0192307692307692</v>
      </c>
      <c r="AA21" s="79">
        <f t="shared" si="14"/>
        <v>19.80952380952381</v>
      </c>
      <c r="AB21" s="82"/>
    </row>
    <row r="22" spans="1:30" x14ac:dyDescent="0.25">
      <c r="B22" s="89" t="s">
        <v>2</v>
      </c>
      <c r="C22" s="58">
        <v>4028977</v>
      </c>
      <c r="D22" s="60">
        <v>35709</v>
      </c>
      <c r="E22" s="11">
        <f t="shared" si="3"/>
        <v>886.30438942689432</v>
      </c>
      <c r="F22" s="23">
        <f t="shared" si="15"/>
        <v>125</v>
      </c>
      <c r="G22" s="23">
        <v>125</v>
      </c>
      <c r="H22" s="23">
        <v>0</v>
      </c>
      <c r="I22" s="23">
        <v>50</v>
      </c>
      <c r="J22" s="23">
        <v>0</v>
      </c>
      <c r="K22" s="23">
        <v>5</v>
      </c>
      <c r="L22" s="23">
        <v>0</v>
      </c>
      <c r="M22" s="23">
        <v>38</v>
      </c>
      <c r="N22" s="131">
        <f t="shared" ref="N22:N23" si="16">IF(SUM(G22:M22)-H22=O22,O22,"Error")</f>
        <v>218</v>
      </c>
      <c r="O22" s="23">
        <v>218</v>
      </c>
      <c r="P22" s="61">
        <f t="shared" si="4"/>
        <v>0.57339449541284404</v>
      </c>
      <c r="Q22" s="59">
        <f t="shared" si="2"/>
        <v>5.4108027918749597</v>
      </c>
      <c r="R22" s="2">
        <f t="shared" si="5"/>
        <v>3.1025245366255505</v>
      </c>
      <c r="S22" s="31">
        <f t="shared" si="6"/>
        <v>3.5005180766753481E-3</v>
      </c>
      <c r="T22" s="36">
        <v>106</v>
      </c>
      <c r="U22" s="14">
        <f>T22/Sources!G21</f>
        <v>5.0030679190069382E-3</v>
      </c>
      <c r="V22" s="70">
        <f t="shared" si="13"/>
        <v>2.0566037735849059</v>
      </c>
      <c r="W22" s="84">
        <f t="shared" si="7"/>
        <v>0.59726027397260273</v>
      </c>
      <c r="X22" s="81">
        <f t="shared" si="8"/>
        <v>4.1923076923076925</v>
      </c>
      <c r="Y22" s="133">
        <f t="shared" si="9"/>
        <v>0.34246575342465752</v>
      </c>
      <c r="Z22" s="134">
        <f t="shared" si="10"/>
        <v>2.4038461538461537</v>
      </c>
      <c r="AA22" s="79">
        <f t="shared" si="14"/>
        <v>16.64</v>
      </c>
      <c r="AB22" s="82"/>
    </row>
    <row r="23" spans="1:30" x14ac:dyDescent="0.25">
      <c r="B23" s="88">
        <v>2016</v>
      </c>
      <c r="C23" s="58">
        <v>4093465</v>
      </c>
      <c r="D23" s="94">
        <v>35799</v>
      </c>
      <c r="E23" s="11">
        <f t="shared" si="3"/>
        <v>874.54027333811325</v>
      </c>
      <c r="F23" s="23">
        <f t="shared" si="15"/>
        <v>114</v>
      </c>
      <c r="G23" s="23">
        <v>114</v>
      </c>
      <c r="H23" s="23">
        <v>0</v>
      </c>
      <c r="I23" s="23">
        <v>36</v>
      </c>
      <c r="J23" s="23">
        <v>0</v>
      </c>
      <c r="K23" s="23">
        <v>10</v>
      </c>
      <c r="L23" s="23">
        <v>0</v>
      </c>
      <c r="M23" s="23">
        <v>44</v>
      </c>
      <c r="N23" s="131">
        <f t="shared" si="16"/>
        <v>204</v>
      </c>
      <c r="O23" s="23">
        <v>204</v>
      </c>
      <c r="P23" s="61">
        <f t="shared" si="4"/>
        <v>0.55882352941176472</v>
      </c>
      <c r="Q23" s="59">
        <f t="shared" si="2"/>
        <v>4.9835530534644858</v>
      </c>
      <c r="R23" s="2">
        <f t="shared" si="5"/>
        <v>2.7849267063478007</v>
      </c>
      <c r="S23" s="31">
        <f t="shared" si="6"/>
        <v>3.1844464929187966E-3</v>
      </c>
      <c r="T23" s="23">
        <v>102</v>
      </c>
      <c r="U23" s="14">
        <f>T23/Sources!G22</f>
        <v>4.7344968436687706E-3</v>
      </c>
      <c r="V23" s="135">
        <f t="shared" si="13"/>
        <v>2</v>
      </c>
      <c r="W23" s="84">
        <f t="shared" si="7"/>
        <v>0.55890410958904113</v>
      </c>
      <c r="X23" s="93">
        <f t="shared" si="8"/>
        <v>3.9230769230769229</v>
      </c>
      <c r="Y23" s="133">
        <f t="shared" si="9"/>
        <v>0.31232876712328766</v>
      </c>
      <c r="Z23" s="134">
        <f t="shared" si="10"/>
        <v>2.1923076923076925</v>
      </c>
      <c r="AA23" s="79">
        <f t="shared" si="14"/>
        <v>18.245614035087719</v>
      </c>
    </row>
    <row r="24" spans="1:30" s="73" customFormat="1" x14ac:dyDescent="0.25">
      <c r="A24" s="97"/>
      <c r="B24" s="88"/>
      <c r="C24" s="58"/>
      <c r="D24" s="94"/>
      <c r="E24" s="24"/>
      <c r="F24" s="24"/>
      <c r="G24" s="23"/>
      <c r="H24" s="23"/>
      <c r="I24" s="23"/>
      <c r="J24" s="23"/>
      <c r="K24" s="23"/>
      <c r="L24" s="23"/>
      <c r="M24" s="23"/>
      <c r="N24" s="23"/>
      <c r="O24" s="23"/>
      <c r="P24" s="23"/>
      <c r="Q24" s="59"/>
      <c r="R24" s="2"/>
      <c r="S24" s="31"/>
      <c r="T24" s="23"/>
      <c r="U24" s="25"/>
      <c r="W24" s="84"/>
      <c r="X24" s="124"/>
      <c r="Y24" s="85"/>
      <c r="Z24" s="124"/>
      <c r="AA24" s="125"/>
    </row>
    <row r="25" spans="1:30" s="73" customFormat="1" x14ac:dyDescent="0.25">
      <c r="A25" s="97"/>
      <c r="B25" s="88"/>
      <c r="C25" s="58"/>
      <c r="D25" s="94"/>
      <c r="E25" s="24"/>
      <c r="F25" s="24"/>
      <c r="G25" s="23"/>
      <c r="H25" s="23"/>
      <c r="I25" s="23"/>
      <c r="J25" s="23"/>
      <c r="K25" s="23"/>
      <c r="L25" s="23"/>
      <c r="M25" s="23"/>
      <c r="N25" s="23"/>
      <c r="O25" s="23"/>
      <c r="P25" s="23"/>
      <c r="Q25" s="59"/>
      <c r="R25" s="2"/>
      <c r="S25" s="31"/>
      <c r="T25" s="23"/>
      <c r="U25" s="25"/>
      <c r="W25" s="84"/>
      <c r="X25" s="124"/>
      <c r="Y25" s="85"/>
      <c r="Z25" s="124"/>
      <c r="AA25" s="125"/>
    </row>
    <row r="26" spans="1:30" x14ac:dyDescent="0.25">
      <c r="B26" s="4" t="s">
        <v>19</v>
      </c>
      <c r="C26" s="167" t="s">
        <v>59</v>
      </c>
      <c r="D26" s="167"/>
      <c r="E26" s="167"/>
      <c r="F26" s="167"/>
      <c r="G26" s="167"/>
      <c r="H26" s="167"/>
      <c r="I26" s="167"/>
      <c r="J26" s="167"/>
      <c r="K26" s="167"/>
      <c r="L26" s="167"/>
      <c r="M26" s="167"/>
      <c r="N26" s="167"/>
      <c r="O26" s="167"/>
      <c r="P26" s="167"/>
      <c r="Q26" s="167"/>
      <c r="R26" s="167"/>
      <c r="S26" s="167"/>
    </row>
    <row r="27" spans="1:30" ht="29.25" customHeight="1" x14ac:dyDescent="0.25">
      <c r="B27" s="4"/>
      <c r="C27" s="164" t="s">
        <v>52</v>
      </c>
      <c r="D27" s="164"/>
      <c r="E27" s="164"/>
      <c r="F27" s="164"/>
      <c r="G27" s="164"/>
      <c r="H27" s="164"/>
      <c r="I27" s="164"/>
      <c r="J27" s="164"/>
      <c r="K27" s="164"/>
      <c r="L27" s="164"/>
      <c r="M27" s="164"/>
      <c r="N27" s="164"/>
      <c r="O27" s="164"/>
      <c r="P27" s="164"/>
      <c r="Q27" s="164"/>
      <c r="R27" s="164"/>
      <c r="S27" s="164"/>
      <c r="V27" s="159" t="s">
        <v>67</v>
      </c>
      <c r="W27" s="159"/>
      <c r="AA27" s="150" t="s">
        <v>75</v>
      </c>
      <c r="AB27" s="151"/>
      <c r="AC27" s="151"/>
      <c r="AD27" s="151"/>
    </row>
    <row r="28" spans="1:30" ht="36" customHeight="1" x14ac:dyDescent="0.25">
      <c r="C28" s="168" t="s">
        <v>53</v>
      </c>
      <c r="D28" s="168"/>
      <c r="E28" s="168"/>
      <c r="F28" s="168"/>
      <c r="G28" s="168"/>
      <c r="H28" s="168"/>
      <c r="I28" s="168"/>
      <c r="J28" s="168"/>
      <c r="K28" s="168"/>
      <c r="L28" s="168"/>
      <c r="M28" s="168"/>
      <c r="N28" s="168"/>
      <c r="O28" s="168"/>
      <c r="P28" s="168"/>
      <c r="Q28" s="168"/>
      <c r="R28" s="168"/>
      <c r="S28" s="168"/>
      <c r="T28" s="168"/>
      <c r="AA28" s="150" t="s">
        <v>76</v>
      </c>
      <c r="AB28" s="152"/>
      <c r="AC28" s="152"/>
      <c r="AD28" s="152"/>
    </row>
    <row r="29" spans="1:30" ht="40.5" customHeight="1" x14ac:dyDescent="0.25">
      <c r="C29" s="164" t="s">
        <v>54</v>
      </c>
      <c r="D29" s="164"/>
      <c r="E29" s="164"/>
      <c r="F29" s="164"/>
      <c r="G29" s="164"/>
      <c r="H29" s="164"/>
      <c r="I29" s="164"/>
      <c r="J29" s="164"/>
      <c r="K29" s="164"/>
      <c r="L29" s="164"/>
      <c r="M29" s="164"/>
      <c r="N29" s="164"/>
      <c r="O29" s="164"/>
      <c r="P29" s="164"/>
      <c r="Q29" s="164"/>
      <c r="R29" s="164"/>
      <c r="S29" s="164"/>
      <c r="T29" s="22"/>
      <c r="AA29" s="83" t="s">
        <v>77</v>
      </c>
    </row>
    <row r="30" spans="1:30" x14ac:dyDescent="0.25">
      <c r="C30" s="161" t="s">
        <v>78</v>
      </c>
      <c r="D30" s="161"/>
      <c r="E30" s="161"/>
      <c r="F30" s="161"/>
      <c r="G30" s="161"/>
      <c r="H30" s="161"/>
      <c r="I30" s="161"/>
      <c r="J30" s="161"/>
      <c r="K30" s="161"/>
      <c r="L30" s="161"/>
      <c r="M30" s="161"/>
      <c r="N30" s="161"/>
      <c r="O30" s="161"/>
      <c r="P30" s="161"/>
      <c r="Q30" s="161"/>
      <c r="R30" s="161"/>
      <c r="S30" s="161"/>
      <c r="T30" s="161"/>
    </row>
    <row r="31" spans="1:30" x14ac:dyDescent="0.25">
      <c r="T31" s="22"/>
    </row>
    <row r="32" spans="1:30" x14ac:dyDescent="0.25">
      <c r="C32" s="160" t="s">
        <v>79</v>
      </c>
      <c r="D32" s="161"/>
      <c r="E32" s="161"/>
      <c r="F32" s="161"/>
      <c r="G32" s="161"/>
      <c r="H32" s="161"/>
      <c r="I32" s="161"/>
      <c r="J32" s="161"/>
      <c r="K32" s="161"/>
      <c r="L32" s="161"/>
      <c r="M32" s="161"/>
      <c r="N32" s="161"/>
      <c r="O32" s="161"/>
      <c r="P32" s="161"/>
      <c r="Q32" s="161"/>
      <c r="R32" s="161"/>
      <c r="S32" s="161"/>
      <c r="T32" s="161"/>
      <c r="U32" s="161"/>
    </row>
  </sheetData>
  <mergeCells count="19">
    <mergeCell ref="C32:U32"/>
    <mergeCell ref="D2:S2"/>
    <mergeCell ref="D3:E3"/>
    <mergeCell ref="C27:S27"/>
    <mergeCell ref="B3:C3"/>
    <mergeCell ref="C26:S26"/>
    <mergeCell ref="C29:S29"/>
    <mergeCell ref="C28:T28"/>
    <mergeCell ref="C30:T30"/>
    <mergeCell ref="T2:V2"/>
    <mergeCell ref="F3:S3"/>
    <mergeCell ref="AA2:AB2"/>
    <mergeCell ref="AA3:AB3"/>
    <mergeCell ref="AA27:AD27"/>
    <mergeCell ref="AA28:AD28"/>
    <mergeCell ref="W3:X3"/>
    <mergeCell ref="Y3:Z3"/>
    <mergeCell ref="W2:Z2"/>
    <mergeCell ref="V27:W27"/>
  </mergeCells>
  <hyperlinks>
    <hyperlink ref="A1" location="Contents!A1" display="Contents"/>
    <hyperlink ref="C5:C7" r:id="rId1" display="http://www.census.gov/popest/data/intercensal/st-co/files/CO-EST2001-12-41.pdf"/>
    <hyperlink ref="C27:S27" r:id="rId2" display="①'1998-2000, Table CO-EST2001-12-41 - Time Series of Oregon Intercensal Population Estimates by County: April 1, 1990 to April 1, 2000, Population Division, U.S. Census Bureau (Accessed 2016-09-16)"/>
    <hyperlink ref="C28:T28" r:id="rId3" display="2001-2009, Intercensal Estimates of the Resident Population for the United States, Regions, States, and Puerto Rico: April 1, 2000 to July 1, 2010 , Population Division, U.S. Census Bureau (Accessed 2016-09-17)"/>
    <hyperlink ref="C8:C16" r:id="rId4" display="http://www.census.gov/popest/data/intercensal/state/tables/ST-EST00INT-01.xls"/>
    <hyperlink ref="C17:C21" r:id="rId5" display="•Annual Estimates of the Resident Population for the United States, Regions, States, and Puerto Rico: April 1, 2010 to July 1, 2014 (NST-EST2014-01)"/>
    <hyperlink ref="C30:T30" r:id="rId6" display="2015-2016, United States Census Bureau, Quick Facts: Oregon (Accessed 2017-08-02)"/>
    <hyperlink ref="C22" r:id="rId7" display="http://www.census.gov/quickfacts/table/PST045215/41"/>
    <hyperlink ref="C29:S29" r:id="rId8" display="2010-2014, Annual Estimates of the Resident Population for the United States, Regions, States, and Puerto Rico: April 1, 2010 to July 1, 2014 (NST-EST2014-01) (Accessed 2016-09-17)"/>
    <hyperlink ref="B5" r:id="rId9"/>
    <hyperlink ref="B6" r:id="rId10"/>
    <hyperlink ref="B7" r:id="rId11"/>
    <hyperlink ref="B8" r:id="rId12"/>
    <hyperlink ref="B9" r:id="rId13"/>
    <hyperlink ref="B10" r:id="rId14"/>
    <hyperlink ref="B11" r:id="rId15"/>
    <hyperlink ref="B12" r:id="rId16"/>
    <hyperlink ref="B13" r:id="rId17"/>
    <hyperlink ref="B14" r:id="rId18"/>
    <hyperlink ref="B15" r:id="rId19"/>
    <hyperlink ref="B16" r:id="rId20"/>
    <hyperlink ref="B17" r:id="rId21"/>
    <hyperlink ref="B18" r:id="rId22"/>
    <hyperlink ref="B19" r:id="rId23"/>
    <hyperlink ref="B20" r:id="rId24"/>
    <hyperlink ref="B21" r:id="rId25"/>
    <hyperlink ref="B22" r:id="rId26"/>
    <hyperlink ref="B23" r:id="rId27" display="http://www.oregon.gov/oha/PH/PROVIDERPARTNERRESOURCES/EVALUATIONRESEARCH/DEATHWITHDIGNITYACT/Documents/year19.pdf"/>
    <hyperlink ref="C23" r:id="rId28" display="https://www.census.gov/quickfacts/fact/table/OR/PST045216"/>
    <hyperlink ref="D23" r:id="rId29" display="http://www.oregon.gov/oha/PH/BIRTHDEATHCERTIFICATES/VITALSTATISTICS/DEATH/Documents/dage16.pdf"/>
    <hyperlink ref="D22" r:id="rId30" display="http://www.oregon.gov/oha/PH/BIRTHDEATHCERTIFICATES/VITALSTATISTICS/DEATH/Documents/dage15.pdf"/>
    <hyperlink ref="C32:U32" r:id="rId31" display="② 2015-2016 Oregon Death Data, Oregon Health Authority (Accessed 2017-08-02) "/>
    <hyperlink ref="D21" r:id="rId32" display="http://www.oregon.gov/oha/PH/BirthDeathCertificates/VitalStatistics/death/Pages/index.aspx"/>
    <hyperlink ref="D20" r:id="rId33" display="http://www.oregon.gov/oha/PH/BIRTHDEATHCERTIFICATES/VITALSTATISTICS/DEATH/Documents/dage13.pdf"/>
    <hyperlink ref="D19" r:id="rId34" display="http://www.oregon.gov/oha/PH/BIRTHDEATHCERTIFICATES/VITALSTATISTICS/DEATH/Documents/dage12.pdf"/>
    <hyperlink ref="D18" r:id="rId35" display="http://www.oregon.gov/oha/PH/BIRTHDEATHCERTIFICATES/VITALSTATISTICS/DEATH/Documents/deathage11.pdf"/>
    <hyperlink ref="D17" r:id="rId36" display="http://www.oregon.gov/oha/PH/BIRTHDEATHCERTIFICATES/VITALSTATISTICS/DEATH/Documents/deathage10.pdf"/>
    <hyperlink ref="D16" r:id="rId37" display="http://www.oregon.gov/oha/PH/BIRTHDEATHCERTIFICATES/VITALSTATISTICS/DEATH/Documents/deathage09.pdf"/>
    <hyperlink ref="D15" r:id="rId38" display="http://www.oregon.gov/oha/PH/BIRTHDEATHCERTIFICATES/VITALSTATISTICS/DEATH/Documents/deathage08.pdf"/>
    <hyperlink ref="D14" r:id="rId39" display="http://www.oregon.gov/oha/PH/BIRTHDEATHCERTIFICATES/VITALSTATISTICS/DEATH/Documents/deathage07.pdf"/>
    <hyperlink ref="D13" r:id="rId40" display="http://www.oregon.gov/oha/PH/BIRTHDEATHCERTIFICATES/VITALSTATISTICS/DEATH/Documents/deathage06.pdf"/>
    <hyperlink ref="D12" r:id="rId41" display="http://www.oregon.gov/oha/PH/BIRTHDEATHCERTIFICATES/VITALSTATISTICS/DEATH/Documents/deathage05.pdf"/>
    <hyperlink ref="D11" r:id="rId42" display="http://www.oregon.gov/oha/PH/BIRTHDEATHCERTIFICATES/VITALSTATISTICS/DEATH/Documents/deathage04.pdf"/>
    <hyperlink ref="D10" r:id="rId43" display="http://www.oregon.gov/oha/PH/BIRTHDEATHCERTIFICATES/VITALSTATISTICS/DEATH/Documents/deathage03.pdf"/>
    <hyperlink ref="D9" r:id="rId44" display="http://www.oregon.gov/oha/PH/BIRTHDEATHCERTIFICATES/VITALSTATISTICS/DEATH/Documents/deathage02.pdf"/>
    <hyperlink ref="D8" r:id="rId45" display="http://www.oregon.gov/oha/PH/BIRTHDEATHCERTIFICATES/VITALSTATISTICS/DEATH/Documents/deathage01.pdf"/>
    <hyperlink ref="D7" r:id="rId46" display="http://www.oregon.gov/oha/PH/BIRTHDEATHCERTIFICATES/VITALSTATISTICS/DEATH/Documents/deathage00.pdf"/>
    <hyperlink ref="D6" r:id="rId47" display="http://www.oregon.gov/oha/PH/BIRTHDEATHCERTIFICATES/VITALSTATISTICS/DEATH/Documents/deathage99.pdf"/>
    <hyperlink ref="D5" r:id="rId48" display="http://www.oregon.gov/oha/PH/BIRTHDEATHCERTIFICATES/VITALSTATISTICS/DEATH/Documents/deathage98.pdf"/>
  </hyperlinks>
  <pageMargins left="0.7" right="0.7" top="0.75" bottom="0.75" header="0.3" footer="0.3"/>
  <pageSetup orientation="portrait" horizontalDpi="0" verticalDpi="0" r:id="rId4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8"/>
  <sheetViews>
    <sheetView topLeftCell="A121" workbookViewId="0">
      <pane xSplit="2" topLeftCell="C1" activePane="topRight" state="frozen"/>
      <selection pane="topRight" activeCell="O144" sqref="O144"/>
    </sheetView>
  </sheetViews>
  <sheetFormatPr defaultRowHeight="15" x14ac:dyDescent="0.25"/>
  <cols>
    <col min="1" max="1" width="21.5703125" customWidth="1"/>
    <col min="2" max="2" width="28" style="97" customWidth="1"/>
  </cols>
  <sheetData>
    <row r="1" spans="1:33" ht="39.75" thickBot="1" x14ac:dyDescent="0.35">
      <c r="A1" s="95" t="s">
        <v>15</v>
      </c>
      <c r="B1" s="96" t="s">
        <v>81</v>
      </c>
    </row>
    <row r="2" spans="1:33" ht="15.75" thickTop="1" x14ac:dyDescent="0.25"/>
    <row r="3" spans="1:33" ht="18" thickBot="1" x14ac:dyDescent="0.35">
      <c r="A3" s="89" t="s">
        <v>34</v>
      </c>
      <c r="B3" s="98" t="s">
        <v>80</v>
      </c>
      <c r="C3" s="16"/>
      <c r="M3" s="16"/>
      <c r="W3" s="16"/>
      <c r="AG3" s="18"/>
    </row>
    <row r="4" spans="1:33" ht="15.75" thickTop="1" x14ac:dyDescent="0.25">
      <c r="A4" s="90" t="s">
        <v>16</v>
      </c>
    </row>
    <row r="5" spans="1:33" ht="30" x14ac:dyDescent="0.25">
      <c r="A5" s="126" t="s">
        <v>61</v>
      </c>
      <c r="B5" s="101" t="s">
        <v>83</v>
      </c>
    </row>
    <row r="6" spans="1:33" x14ac:dyDescent="0.25">
      <c r="A6" s="90" t="s">
        <v>70</v>
      </c>
    </row>
    <row r="7" spans="1:33" ht="30" x14ac:dyDescent="0.25">
      <c r="B7" s="102" t="s">
        <v>84</v>
      </c>
    </row>
    <row r="9" spans="1:33" ht="30" x14ac:dyDescent="0.25">
      <c r="B9" s="102" t="s">
        <v>85</v>
      </c>
    </row>
    <row r="11" spans="1:33" ht="30" x14ac:dyDescent="0.25">
      <c r="B11" s="102" t="s">
        <v>86</v>
      </c>
    </row>
    <row r="28" spans="2:2" s="73" customFormat="1" x14ac:dyDescent="0.25">
      <c r="B28" s="97"/>
    </row>
    <row r="29" spans="2:2" s="73" customFormat="1" x14ac:dyDescent="0.25">
      <c r="B29" s="97"/>
    </row>
    <row r="30" spans="2:2" s="73" customFormat="1" x14ac:dyDescent="0.25">
      <c r="B30" s="97"/>
    </row>
    <row r="31" spans="2:2" s="73" customFormat="1" x14ac:dyDescent="0.25">
      <c r="B31" s="97"/>
    </row>
    <row r="32" spans="2:2" s="73" customFormat="1" x14ac:dyDescent="0.25">
      <c r="B32" s="97"/>
    </row>
    <row r="33" spans="1:13" s="73" customFormat="1" x14ac:dyDescent="0.25">
      <c r="B33" s="97"/>
    </row>
    <row r="34" spans="1:13" s="73" customFormat="1" x14ac:dyDescent="0.25">
      <c r="B34" s="97"/>
    </row>
    <row r="35" spans="1:13" s="73" customFormat="1" x14ac:dyDescent="0.25">
      <c r="B35" s="97"/>
    </row>
    <row r="36" spans="1:13" s="73" customFormat="1" x14ac:dyDescent="0.25">
      <c r="B36" s="97"/>
    </row>
    <row r="37" spans="1:13" s="73" customFormat="1" x14ac:dyDescent="0.25">
      <c r="B37" s="97"/>
    </row>
    <row r="38" spans="1:13" s="73" customFormat="1" x14ac:dyDescent="0.25">
      <c r="B38" s="97"/>
    </row>
    <row r="39" spans="1:13" s="73" customFormat="1" ht="14.25" customHeight="1" x14ac:dyDescent="0.25">
      <c r="B39" s="97"/>
    </row>
    <row r="40" spans="1:13" s="73" customFormat="1" x14ac:dyDescent="0.25">
      <c r="B40" s="97"/>
    </row>
    <row r="42" spans="1:13" s="73" customFormat="1" x14ac:dyDescent="0.25">
      <c r="B42" s="97"/>
    </row>
    <row r="43" spans="1:13" ht="18" thickBot="1" x14ac:dyDescent="0.35">
      <c r="A43" s="89" t="s">
        <v>34</v>
      </c>
      <c r="B43" s="99" t="s">
        <v>16</v>
      </c>
      <c r="C43" s="16"/>
      <c r="M43" s="16"/>
    </row>
    <row r="44" spans="1:13" ht="15.75" thickTop="1" x14ac:dyDescent="0.25">
      <c r="A44" s="90" t="s">
        <v>16</v>
      </c>
    </row>
    <row r="45" spans="1:13" x14ac:dyDescent="0.25">
      <c r="A45" s="90" t="s">
        <v>61</v>
      </c>
    </row>
    <row r="46" spans="1:13" x14ac:dyDescent="0.25">
      <c r="A46" s="90" t="s">
        <v>70</v>
      </c>
    </row>
    <row r="69" spans="2:18" ht="15" customHeight="1" x14ac:dyDescent="0.25">
      <c r="D69" s="86"/>
      <c r="E69" s="86"/>
      <c r="F69" s="86"/>
      <c r="G69" s="86"/>
      <c r="H69" s="86"/>
      <c r="M69" s="22"/>
      <c r="N69" s="22"/>
      <c r="O69" s="22"/>
      <c r="P69" s="22"/>
      <c r="Q69" s="22"/>
      <c r="R69" s="22"/>
    </row>
    <row r="70" spans="2:18" x14ac:dyDescent="0.25">
      <c r="C70" s="86"/>
      <c r="D70" s="86"/>
      <c r="E70" s="86"/>
      <c r="F70" s="86"/>
      <c r="G70" s="86"/>
      <c r="H70" s="86"/>
      <c r="M70" s="22"/>
      <c r="N70" s="22"/>
      <c r="O70" s="22"/>
      <c r="P70" s="22"/>
      <c r="Q70" s="22"/>
      <c r="R70" s="22"/>
    </row>
    <row r="71" spans="2:18" x14ac:dyDescent="0.25">
      <c r="C71" s="86"/>
      <c r="D71" s="86"/>
      <c r="E71" s="86"/>
      <c r="F71" s="86"/>
      <c r="G71" s="86"/>
      <c r="H71" s="86"/>
      <c r="M71" s="22"/>
      <c r="N71" s="22"/>
      <c r="O71" s="22"/>
      <c r="P71" s="22"/>
      <c r="Q71" s="22"/>
      <c r="R71" s="22"/>
    </row>
    <row r="72" spans="2:18" x14ac:dyDescent="0.25">
      <c r="C72" s="86"/>
      <c r="D72" s="86"/>
      <c r="E72" s="86"/>
      <c r="F72" s="86"/>
      <c r="G72" s="86"/>
      <c r="H72" s="86"/>
      <c r="M72" s="22"/>
      <c r="N72" s="22"/>
      <c r="O72" s="22"/>
      <c r="P72" s="22"/>
      <c r="Q72" s="22"/>
      <c r="R72" s="22"/>
    </row>
    <row r="73" spans="2:18" s="73" customFormat="1" x14ac:dyDescent="0.25">
      <c r="B73" s="97"/>
      <c r="C73" s="86"/>
      <c r="D73" s="86"/>
      <c r="E73" s="86"/>
      <c r="F73" s="86"/>
      <c r="G73" s="86"/>
      <c r="H73" s="86"/>
      <c r="M73" s="86"/>
      <c r="N73" s="86"/>
      <c r="O73" s="86"/>
      <c r="P73" s="86"/>
      <c r="Q73" s="86"/>
      <c r="R73" s="86"/>
    </row>
    <row r="74" spans="2:18" s="73" customFormat="1" x14ac:dyDescent="0.25">
      <c r="B74" s="97"/>
      <c r="C74" s="86"/>
      <c r="D74" s="86"/>
      <c r="E74" s="86"/>
      <c r="F74" s="86"/>
      <c r="G74" s="86"/>
      <c r="H74" s="86"/>
      <c r="M74" s="86"/>
      <c r="N74" s="86"/>
      <c r="O74" s="86"/>
      <c r="P74" s="86"/>
      <c r="Q74" s="86"/>
      <c r="R74" s="86"/>
    </row>
    <row r="76" spans="2:18" s="73" customFormat="1" x14ac:dyDescent="0.25">
      <c r="B76" s="97"/>
    </row>
    <row r="77" spans="2:18" s="73" customFormat="1" x14ac:dyDescent="0.25">
      <c r="B77" s="97"/>
    </row>
    <row r="78" spans="2:18" s="73" customFormat="1" x14ac:dyDescent="0.25">
      <c r="B78" s="97"/>
    </row>
    <row r="79" spans="2:18" s="73" customFormat="1" x14ac:dyDescent="0.25">
      <c r="B79" s="97"/>
    </row>
    <row r="80" spans="2:18" s="73" customFormat="1" x14ac:dyDescent="0.25">
      <c r="B80" s="97"/>
    </row>
    <row r="82" spans="1:14" s="73" customFormat="1" ht="36" customHeight="1" x14ac:dyDescent="0.25">
      <c r="B82" s="97"/>
      <c r="C82" s="173" t="s">
        <v>57</v>
      </c>
      <c r="D82" s="174"/>
      <c r="E82" s="174"/>
      <c r="F82" s="174"/>
      <c r="G82" s="174"/>
      <c r="H82" s="174"/>
      <c r="I82" s="174"/>
      <c r="J82" s="174"/>
      <c r="K82" s="174"/>
      <c r="L82" s="174"/>
      <c r="M82" s="174"/>
      <c r="N82" s="174"/>
    </row>
    <row r="83" spans="1:14" s="73" customFormat="1" ht="16.5" customHeight="1" x14ac:dyDescent="0.25">
      <c r="B83" s="97"/>
      <c r="C83" s="100"/>
      <c r="D83" s="100"/>
      <c r="E83" s="100"/>
      <c r="F83" s="100"/>
      <c r="G83" s="100"/>
      <c r="H83" s="100"/>
      <c r="I83" s="100"/>
      <c r="J83" s="100"/>
      <c r="K83" s="100"/>
      <c r="L83" s="100"/>
      <c r="M83" s="100"/>
      <c r="N83" s="100"/>
    </row>
    <row r="84" spans="1:14" s="73" customFormat="1" x14ac:dyDescent="0.25">
      <c r="B84" s="97"/>
    </row>
    <row r="85" spans="1:14" ht="18" thickBot="1" x14ac:dyDescent="0.35">
      <c r="A85" s="89" t="s">
        <v>34</v>
      </c>
      <c r="B85" s="99" t="s">
        <v>61</v>
      </c>
      <c r="C85" s="63"/>
    </row>
    <row r="86" spans="1:14" ht="15.75" thickTop="1" x14ac:dyDescent="0.25">
      <c r="A86" s="90" t="s">
        <v>16</v>
      </c>
    </row>
    <row r="87" spans="1:14" x14ac:dyDescent="0.25">
      <c r="A87" s="90" t="s">
        <v>61</v>
      </c>
    </row>
    <row r="88" spans="1:14" x14ac:dyDescent="0.25">
      <c r="A88" s="90" t="s">
        <v>70</v>
      </c>
    </row>
    <row r="111" spans="1:3" x14ac:dyDescent="0.25">
      <c r="A111" s="73"/>
      <c r="C111" s="74"/>
    </row>
    <row r="125" spans="1:2" ht="18" thickBot="1" x14ac:dyDescent="0.35">
      <c r="A125" s="89" t="s">
        <v>34</v>
      </c>
      <c r="B125" s="99" t="s">
        <v>82</v>
      </c>
    </row>
    <row r="126" spans="1:2" ht="15.75" thickTop="1" x14ac:dyDescent="0.25">
      <c r="A126" s="90" t="s">
        <v>16</v>
      </c>
    </row>
    <row r="127" spans="1:2" x14ac:dyDescent="0.25">
      <c r="A127" s="90" t="s">
        <v>61</v>
      </c>
    </row>
    <row r="128" spans="1:2" x14ac:dyDescent="0.25">
      <c r="A128" s="90" t="s">
        <v>70</v>
      </c>
    </row>
  </sheetData>
  <mergeCells count="1">
    <mergeCell ref="C82:N82"/>
  </mergeCells>
  <hyperlinks>
    <hyperlink ref="A1" location="Contents!A1" display="Contents"/>
    <hyperlink ref="A3" location="Heading_Chart_Assisted_Suicide" display="Assisted Suicide"/>
    <hyperlink ref="A4" location="Heading_Chart_Physicians_Involved" display="Physicians Involved"/>
    <hyperlink ref="A5" location="Heading_Chart_Frequency" display="Frequency"/>
    <hyperlink ref="A6" location="Heading_Chart_Time_Available_for_Review" display="Review"/>
    <hyperlink ref="A43" location="Heading_Chart_Assisted_Suicide" display="Assisted Suicide"/>
    <hyperlink ref="A44" location="Heading_Chart_Physicians_Involved" display="Physicians Involved"/>
    <hyperlink ref="A45" location="Heading_Chart_Frequency" display="Frequency"/>
    <hyperlink ref="A46" location="Heading_Chart_Time_Available_for_Review" display="Review"/>
    <hyperlink ref="A85" location="Heading_Chart_Assisted_Suicide" display="Assisted Suicide"/>
    <hyperlink ref="A86" location="Heading_Chart_Physicians_Involved" display="Physicians Involved"/>
    <hyperlink ref="A87" location="Heading_Chart_Frequency" display="Frequency"/>
    <hyperlink ref="A88" location="Heading_Chart_Time_Available_for_Review" display="Review"/>
    <hyperlink ref="A125" location="Heading_Chart_Assisted_Suicide" display="Assisted Suicide"/>
    <hyperlink ref="A126" location="Heading_Chart_Physicians_Involved" display="Physicians Involved"/>
    <hyperlink ref="A127" location="Heading_Chart_Frequency" display="Frequency"/>
    <hyperlink ref="A128" location="Heading_Chart_Time_Available_for_Review" display="Review"/>
    <hyperlink ref="B5" location="Chart_Assisted_Suicide_Deaths_Prescriptions" display="Assisted Suicide Deaths &amp; Prescriptions"/>
    <hyperlink ref="B7" location="Chart_Assisted_Suicide_Deaths_as_PerCent_Prescriptions" display="Assisted Suicide as % of Prescriptions"/>
    <hyperlink ref="B9" location="Chart_Prescription_and_Assisted_Suicide_Rates" display="Prescription &amp; Assisted Suicide Rates"/>
    <hyperlink ref="B11" location="Chart_Assisted_Suicide_Mortality_All_Causes" display="Assisted Suicide &amp; Morality from All Causes"/>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F22" sqref="F22"/>
    </sheetView>
  </sheetViews>
  <sheetFormatPr defaultRowHeight="15" x14ac:dyDescent="0.25"/>
  <cols>
    <col min="1" max="1" width="15" customWidth="1"/>
    <col min="2" max="2" width="9.85546875" customWidth="1"/>
    <col min="3" max="3" width="14.140625" customWidth="1"/>
    <col min="4" max="4" width="12.7109375" customWidth="1"/>
    <col min="5" max="5" width="15.7109375" customWidth="1"/>
    <col min="6" max="6" width="17.5703125" customWidth="1"/>
    <col min="7" max="7" width="13.7109375" customWidth="1"/>
    <col min="8" max="8" width="12" customWidth="1"/>
    <col min="9" max="9" width="16.5703125" customWidth="1"/>
    <col min="10" max="11" width="15.85546875" customWidth="1"/>
    <col min="12" max="12" width="9.5703125" customWidth="1"/>
    <col min="13" max="13" width="11.85546875" customWidth="1"/>
    <col min="14" max="14" width="16.140625" customWidth="1"/>
    <col min="15" max="15" width="15.85546875" customWidth="1"/>
  </cols>
  <sheetData>
    <row r="1" spans="1:7" ht="15.75" thickBot="1" x14ac:dyDescent="0.3">
      <c r="A1" s="21" t="s">
        <v>15</v>
      </c>
    </row>
    <row r="3" spans="1:7" ht="29.25" customHeight="1" thickBot="1" x14ac:dyDescent="0.3">
      <c r="A3" s="1" t="s">
        <v>14</v>
      </c>
      <c r="B3" s="6" t="s">
        <v>0</v>
      </c>
      <c r="C3" s="17" t="s">
        <v>41</v>
      </c>
      <c r="D3" s="17" t="s">
        <v>38</v>
      </c>
      <c r="E3" s="33" t="s">
        <v>39</v>
      </c>
      <c r="F3" s="40" t="s">
        <v>40</v>
      </c>
      <c r="G3" s="41" t="s">
        <v>18</v>
      </c>
    </row>
    <row r="4" spans="1:7" ht="19.5" customHeight="1" thickTop="1" thickBot="1" x14ac:dyDescent="0.3">
      <c r="A4" s="1"/>
      <c r="B4" s="52" t="s">
        <v>50</v>
      </c>
      <c r="C4" s="48"/>
      <c r="D4" s="48"/>
      <c r="E4" s="49"/>
      <c r="F4" s="50"/>
      <c r="G4" s="51"/>
    </row>
    <row r="5" spans="1:7" ht="18" customHeight="1" thickBot="1" x14ac:dyDescent="0.3">
      <c r="A5" s="1"/>
      <c r="B5" s="53" t="s">
        <v>49</v>
      </c>
      <c r="C5" s="48"/>
      <c r="D5" s="48"/>
      <c r="E5" s="49"/>
      <c r="F5" s="50"/>
      <c r="G5" s="51"/>
    </row>
    <row r="6" spans="1:7" ht="17.25" customHeight="1" x14ac:dyDescent="0.25">
      <c r="B6" s="37" t="s">
        <v>26</v>
      </c>
      <c r="C6" s="48"/>
      <c r="D6" s="48"/>
      <c r="E6" s="49"/>
      <c r="F6" s="50"/>
      <c r="G6" s="51"/>
    </row>
    <row r="7" spans="1:7" ht="15.75" customHeight="1" x14ac:dyDescent="0.25">
      <c r="B7" s="37" t="s">
        <v>27</v>
      </c>
      <c r="C7" s="48"/>
      <c r="D7" s="48"/>
      <c r="E7" s="49"/>
      <c r="F7" s="50"/>
      <c r="G7" s="51"/>
    </row>
    <row r="8" spans="1:7" x14ac:dyDescent="0.25">
      <c r="B8" s="38" t="s">
        <v>28</v>
      </c>
      <c r="C8" s="13">
        <v>8596</v>
      </c>
      <c r="D8" s="26">
        <v>426</v>
      </c>
      <c r="E8" s="34">
        <v>293</v>
      </c>
      <c r="F8" s="39">
        <v>599</v>
      </c>
      <c r="G8" s="27">
        <f>SUM(C8:F8)</f>
        <v>9914</v>
      </c>
    </row>
    <row r="9" spans="1:7" x14ac:dyDescent="0.25">
      <c r="B9" s="38" t="s">
        <v>25</v>
      </c>
      <c r="C9" s="13">
        <v>8469</v>
      </c>
      <c r="D9" s="26">
        <v>505</v>
      </c>
      <c r="E9" s="34">
        <v>215</v>
      </c>
      <c r="F9" s="39">
        <v>618</v>
      </c>
      <c r="G9" s="27">
        <f t="shared" ref="G9:G22" si="0">SUM(C9:F9)</f>
        <v>9807</v>
      </c>
    </row>
    <row r="10" spans="1:7" x14ac:dyDescent="0.25">
      <c r="B10" s="38" t="s">
        <v>13</v>
      </c>
      <c r="C10" s="13">
        <v>8986</v>
      </c>
      <c r="D10" s="26">
        <v>463</v>
      </c>
      <c r="E10" s="34">
        <v>289</v>
      </c>
      <c r="F10" s="39">
        <v>634</v>
      </c>
      <c r="G10" s="27">
        <f t="shared" si="0"/>
        <v>10372</v>
      </c>
    </row>
    <row r="11" spans="1:7" x14ac:dyDescent="0.25">
      <c r="B11" s="43" t="s">
        <v>12</v>
      </c>
      <c r="C11" s="13">
        <v>8997</v>
      </c>
      <c r="D11" s="26">
        <v>545</v>
      </c>
      <c r="E11" s="34">
        <v>182</v>
      </c>
      <c r="F11" s="39">
        <v>638</v>
      </c>
      <c r="G11" s="27">
        <f t="shared" si="0"/>
        <v>10362</v>
      </c>
    </row>
    <row r="12" spans="1:7" x14ac:dyDescent="0.25">
      <c r="B12" s="43" t="s">
        <v>11</v>
      </c>
      <c r="C12" s="13">
        <v>9691</v>
      </c>
      <c r="D12" s="26">
        <v>508</v>
      </c>
      <c r="E12" s="34">
        <v>281</v>
      </c>
      <c r="F12" s="39">
        <v>621</v>
      </c>
      <c r="G12" s="27">
        <f t="shared" si="0"/>
        <v>11101</v>
      </c>
    </row>
    <row r="13" spans="1:7" x14ac:dyDescent="0.25">
      <c r="B13" s="38" t="s">
        <v>10</v>
      </c>
      <c r="C13" s="13">
        <v>9915</v>
      </c>
      <c r="D13" s="26">
        <v>574</v>
      </c>
      <c r="E13" s="34">
        <v>347</v>
      </c>
      <c r="F13" s="39">
        <v>669</v>
      </c>
      <c r="G13" s="27">
        <f t="shared" si="0"/>
        <v>11505</v>
      </c>
    </row>
    <row r="14" spans="1:7" x14ac:dyDescent="0.25">
      <c r="B14" s="38" t="s">
        <v>9</v>
      </c>
      <c r="C14" s="13">
        <v>10211</v>
      </c>
      <c r="D14" s="26">
        <v>471</v>
      </c>
      <c r="E14" s="34">
        <v>390</v>
      </c>
      <c r="F14" s="39">
        <v>661</v>
      </c>
      <c r="G14" s="27">
        <f t="shared" si="0"/>
        <v>11733</v>
      </c>
    </row>
    <row r="15" spans="1:7" x14ac:dyDescent="0.25">
      <c r="B15" s="38" t="s">
        <v>8</v>
      </c>
      <c r="C15" s="13">
        <v>10389</v>
      </c>
      <c r="D15" s="26">
        <v>553</v>
      </c>
      <c r="E15" s="34">
        <v>335</v>
      </c>
      <c r="F15" s="39">
        <v>676</v>
      </c>
      <c r="G15" s="27">
        <f t="shared" si="0"/>
        <v>11953</v>
      </c>
    </row>
    <row r="16" spans="1:7" x14ac:dyDescent="0.25">
      <c r="B16" s="38" t="s">
        <v>7</v>
      </c>
      <c r="C16" s="13">
        <v>10546</v>
      </c>
      <c r="D16" s="26">
        <v>491</v>
      </c>
      <c r="E16" s="34">
        <v>369</v>
      </c>
      <c r="F16" s="39">
        <v>683</v>
      </c>
      <c r="G16" s="27">
        <f t="shared" si="0"/>
        <v>12089</v>
      </c>
    </row>
    <row r="17" spans="2:12" x14ac:dyDescent="0.25">
      <c r="B17" s="38" t="s">
        <v>6</v>
      </c>
      <c r="C17" s="13">
        <v>10389</v>
      </c>
      <c r="D17" s="26">
        <v>448</v>
      </c>
      <c r="E17" s="34">
        <v>331</v>
      </c>
      <c r="F17" s="39">
        <v>752</v>
      </c>
      <c r="G17" s="27">
        <f t="shared" si="0"/>
        <v>11920</v>
      </c>
    </row>
    <row r="18" spans="2:12" x14ac:dyDescent="0.25">
      <c r="B18" s="38" t="s">
        <v>5</v>
      </c>
      <c r="C18" s="13">
        <v>11203</v>
      </c>
      <c r="D18" s="26">
        <v>396</v>
      </c>
      <c r="E18" s="34">
        <v>349</v>
      </c>
      <c r="F18" s="39">
        <v>1160</v>
      </c>
      <c r="G18" s="27">
        <f t="shared" si="0"/>
        <v>13108</v>
      </c>
    </row>
    <row r="19" spans="2:12" x14ac:dyDescent="0.25">
      <c r="B19" s="7" t="s">
        <v>4</v>
      </c>
      <c r="C19" s="13">
        <v>18481</v>
      </c>
      <c r="D19" s="26"/>
      <c r="E19" s="34"/>
      <c r="F19" s="39"/>
      <c r="G19" s="27">
        <f t="shared" si="0"/>
        <v>18481</v>
      </c>
    </row>
    <row r="20" spans="2:12" x14ac:dyDescent="0.25">
      <c r="B20" s="7" t="s">
        <v>3</v>
      </c>
      <c r="C20" s="13">
        <v>19698</v>
      </c>
      <c r="D20" s="26"/>
      <c r="E20" s="34"/>
      <c r="F20" s="39"/>
      <c r="G20" s="27">
        <f t="shared" si="0"/>
        <v>19698</v>
      </c>
    </row>
    <row r="21" spans="2:12" x14ac:dyDescent="0.25">
      <c r="B21" s="7" t="s">
        <v>2</v>
      </c>
      <c r="C21" s="13">
        <v>21187</v>
      </c>
      <c r="D21" s="26"/>
      <c r="E21" s="34"/>
      <c r="F21" s="39"/>
      <c r="G21" s="27">
        <f t="shared" si="0"/>
        <v>21187</v>
      </c>
    </row>
    <row r="22" spans="2:12" x14ac:dyDescent="0.25">
      <c r="B22" s="38" t="s">
        <v>1</v>
      </c>
      <c r="C22" s="13">
        <v>21544</v>
      </c>
      <c r="D22" s="26"/>
      <c r="E22" s="34"/>
      <c r="F22" s="39"/>
      <c r="G22" s="27">
        <f t="shared" si="0"/>
        <v>21544</v>
      </c>
    </row>
    <row r="23" spans="2:12" x14ac:dyDescent="0.25">
      <c r="B23" s="7"/>
      <c r="C23" s="15"/>
      <c r="D23" s="15"/>
      <c r="E23" s="8"/>
      <c r="F23" s="13"/>
      <c r="G23" s="42"/>
    </row>
    <row r="24" spans="2:12" x14ac:dyDescent="0.25">
      <c r="B24" s="176" t="s">
        <v>51</v>
      </c>
      <c r="C24" s="177"/>
      <c r="D24" s="177"/>
      <c r="E24" s="177"/>
      <c r="F24" s="177"/>
      <c r="G24" s="27"/>
    </row>
    <row r="25" spans="2:12" x14ac:dyDescent="0.25">
      <c r="B25" s="178"/>
      <c r="C25" s="179"/>
      <c r="D25" s="179"/>
      <c r="E25" s="179"/>
      <c r="F25" s="179"/>
      <c r="G25" s="19"/>
    </row>
    <row r="26" spans="2:12" x14ac:dyDescent="0.25">
      <c r="G26" s="32"/>
    </row>
    <row r="27" spans="2:12" x14ac:dyDescent="0.25">
      <c r="B27" s="4" t="s">
        <v>19</v>
      </c>
      <c r="C27" s="160" t="s">
        <v>43</v>
      </c>
      <c r="D27" s="160"/>
      <c r="E27" s="160"/>
      <c r="F27" s="160"/>
      <c r="G27" s="160"/>
      <c r="H27" s="160"/>
      <c r="I27" s="160"/>
    </row>
    <row r="28" spans="2:12" x14ac:dyDescent="0.25">
      <c r="C28" s="161" t="s">
        <v>42</v>
      </c>
      <c r="D28" s="161"/>
      <c r="E28" s="161"/>
      <c r="F28" s="161"/>
      <c r="G28" s="161"/>
      <c r="H28" s="161"/>
      <c r="I28" s="161"/>
      <c r="J28" s="161"/>
      <c r="K28" s="161"/>
      <c r="L28" s="161"/>
    </row>
    <row r="29" spans="2:12" x14ac:dyDescent="0.25">
      <c r="C29" s="160" t="s">
        <v>44</v>
      </c>
      <c r="D29" s="175"/>
      <c r="E29" s="175"/>
      <c r="F29" s="175"/>
      <c r="G29" s="175"/>
      <c r="H29" s="175"/>
      <c r="I29" s="175"/>
    </row>
    <row r="30" spans="2:12" x14ac:dyDescent="0.25">
      <c r="C30" s="175" t="s">
        <v>45</v>
      </c>
      <c r="D30" s="175"/>
      <c r="E30" s="175"/>
      <c r="F30" s="175"/>
      <c r="G30" s="175"/>
      <c r="H30" s="175"/>
      <c r="I30" s="175"/>
    </row>
    <row r="31" spans="2:12" x14ac:dyDescent="0.25">
      <c r="C31" s="175" t="s">
        <v>46</v>
      </c>
      <c r="D31" s="175"/>
      <c r="E31" s="175"/>
      <c r="F31" s="175"/>
      <c r="G31" s="175"/>
      <c r="H31" s="175"/>
    </row>
    <row r="32" spans="2:12" x14ac:dyDescent="0.25">
      <c r="C32" s="160" t="s">
        <v>99</v>
      </c>
      <c r="D32" s="160"/>
      <c r="E32" s="160"/>
      <c r="F32" s="160"/>
      <c r="G32" s="160"/>
      <c r="H32" s="160"/>
    </row>
    <row r="33" spans="3:8" x14ac:dyDescent="0.25">
      <c r="C33" s="175" t="s">
        <v>100</v>
      </c>
      <c r="D33" s="175"/>
      <c r="E33" s="175"/>
      <c r="F33" s="175"/>
      <c r="G33" s="175"/>
      <c r="H33" s="175"/>
    </row>
  </sheetData>
  <mergeCells count="8">
    <mergeCell ref="C32:H32"/>
    <mergeCell ref="C33:H33"/>
    <mergeCell ref="C31:H31"/>
    <mergeCell ref="B24:F25"/>
    <mergeCell ref="C28:L28"/>
    <mergeCell ref="C27:I27"/>
    <mergeCell ref="C29:I29"/>
    <mergeCell ref="C30:I30"/>
  </mergeCells>
  <hyperlinks>
    <hyperlink ref="A1" location="Contents!A1" display="Contents"/>
    <hyperlink ref="B8:B10" r:id="rId1" display="2002"/>
    <hyperlink ref="C27:I27" r:id="rId2" display="Oregon Board of Medical Examiners, BME Report, Winter, 2005: 2002-2004 (Accessed 2016-09-17)"/>
    <hyperlink ref="C28:L28" r:id="rId3" display="2005-2006- Oregon Board of Medical Examiners, BME Report, Winter-Spring, 2007 (Accessed 2016-09-17)"/>
    <hyperlink ref="B13:B14" r:id="rId4" display="2007"/>
    <hyperlink ref="C29:I29" r:id="rId5" display="2007-2008-Oregon Board of Medical Examiners, BME Report, Winter, 2009 (Accessed 2016-09-17)"/>
    <hyperlink ref="B11:B12" r:id="rId6" display="2005"/>
    <hyperlink ref="B15:B16" r:id="rId7" display="2009"/>
    <hyperlink ref="C30:I30" r:id="rId8" display="2009-2010- Oregon Board of Medical Examiners, BME Report, Winter, 2011 (Accessed 2016-09-17)"/>
    <hyperlink ref="B17:B18" r:id="rId9" display="2011"/>
    <hyperlink ref="C31:H31" r:id="rId10" display="2011-2012- Oregon Board of Medical Examiners, BME Report, Winter, 2013 (Accessed 2016-09-17)"/>
    <hyperlink ref="B22" r:id="rId11"/>
    <hyperlink ref="C32:H32" r:id="rId12" display="2013-2015 -Oregon Board of Medical Examiners, Licensee Statistics (Accessed 2017-08-02)"/>
    <hyperlink ref="C33:H33" r:id="rId13" display="2016- Oregon Board of Medical Examiners, License Totals Report (Accessed 2017-08-2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26</vt:i4>
      </vt:variant>
    </vt:vector>
  </HeadingPairs>
  <TitlesOfParts>
    <vt:vector size="30" baseType="lpstr">
      <vt:lpstr>Contents</vt:lpstr>
      <vt:lpstr>Tables</vt:lpstr>
      <vt:lpstr>Charts</vt:lpstr>
      <vt:lpstr>Sources</vt:lpstr>
      <vt:lpstr>Chart_Assisted_Suicide_Deaths_as_PerCent_Prescriptions</vt:lpstr>
      <vt:lpstr>Chart_Assisted_Suicide_Deaths_Prescriptions</vt:lpstr>
      <vt:lpstr>Chart_Assisted_Suicide_Mortality_All_Causes</vt:lpstr>
      <vt:lpstr>Chart_Assisted_Suicides_and_Prescriptions</vt:lpstr>
      <vt:lpstr>Chart_Frequency</vt:lpstr>
      <vt:lpstr>Chart_Physicians</vt:lpstr>
      <vt:lpstr>Chart_Prescription_and_Assisted_Suicide_Rates</vt:lpstr>
      <vt:lpstr>Chart_Review</vt:lpstr>
      <vt:lpstr>Heading_Chart_Assisted_Suicide</vt:lpstr>
      <vt:lpstr>Heading_Chart_Frequency</vt:lpstr>
      <vt:lpstr>Heading_Chart_Physicians_Involved</vt:lpstr>
      <vt:lpstr>Heading_Chart_Time_Available_for_Review</vt:lpstr>
      <vt:lpstr>Table_Assisted_Suicide</vt:lpstr>
      <vt:lpstr>Table_Assisted_Suicide_as_PerCent_All_Deaths</vt:lpstr>
      <vt:lpstr>Table_Assisted_Suicide_Deaths</vt:lpstr>
      <vt:lpstr>Table_Assisted_Suicide_per_100_000_Population</vt:lpstr>
      <vt:lpstr>Table_Assisted_Suicide_Prescriptions</vt:lpstr>
      <vt:lpstr>Table_Average_Annual_Caseload</vt:lpstr>
      <vt:lpstr>Table_Deaths_as_Percentage_of_Prescriptions</vt:lpstr>
      <vt:lpstr>Table_Frequency_Deaths</vt:lpstr>
      <vt:lpstr>Table_Frequency_Prescriptions</vt:lpstr>
      <vt:lpstr>Table_Percentage_of_All_Physicians</vt:lpstr>
      <vt:lpstr>Table_Physicians_Involved</vt:lpstr>
      <vt:lpstr>Table_Prescribing_Physicians</vt:lpstr>
      <vt:lpstr>Table_Prescriptions_per_100_000_Population</vt:lpstr>
      <vt:lpstr>Table_Review</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Project</dc:creator>
  <cp:lastModifiedBy>Project</cp:lastModifiedBy>
  <dcterms:created xsi:type="dcterms:W3CDTF">2016-08-24T18:05:06Z</dcterms:created>
  <dcterms:modified xsi:type="dcterms:W3CDTF">2017-08-29T21:17:23Z</dcterms:modified>
</cp:coreProperties>
</file>