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Project\My Documents\Archive-Research\Statistics\Euthanasia\Washington (State)\"/>
    </mc:Choice>
  </mc:AlternateContent>
  <bookViews>
    <workbookView xWindow="0" yWindow="0" windowWidth="14370" windowHeight="3930" activeTab="2"/>
  </bookViews>
  <sheets>
    <sheet name="Contents" sheetId="2" r:id="rId1"/>
    <sheet name="Tables" sheetId="1" r:id="rId2"/>
    <sheet name="Charts" sheetId="4" r:id="rId3"/>
    <sheet name="Sources" sheetId="3" r:id="rId4"/>
  </sheets>
  <definedNames>
    <definedName name="Chart_Assisted_Suicide_and_Drugs_Dispensed">Charts!$C$2:$N$2</definedName>
    <definedName name="Chart_Assisted_Suicide_and_Mortality_All_Causes_100000_Population">Charts!$AP$2:$BA$2</definedName>
    <definedName name="Chart_Assisted_Suicide_Other_Outcomes">Charts!$BC$2:$BN$2</definedName>
    <definedName name="Chart_Assisted_Suicide_PerCentage_Drugs_Dispensed">Charts!$P$2:$AA$2</definedName>
    <definedName name="Chart_Avg_Annual_Assisted_Suicide_Caseload">Charts!$AC$43:$AN$43</definedName>
    <definedName name="Chart_Drugs_Dispensed_Assisted_Suicide_Rates">Charts!$AC$2:$AN$2</definedName>
    <definedName name="Chart_Frequency">Charts!$C$85:$N$85</definedName>
    <definedName name="Chart_Number_Physicians_Pharmacists_Involved">Charts!$C$43:$N$43</definedName>
    <definedName name="Chart_Percentage_Physicians_Pharmacists_Involved">Charts!$P$43:$AA$43</definedName>
    <definedName name="Chart_Review">Charts!$C$127:$N$127</definedName>
    <definedName name="Heading_Charts_Assisted_Suicide_Prescriptions___Deaths">Charts!$A$3</definedName>
    <definedName name="Heading_Charts_Frequency">Charts!$A$87</definedName>
    <definedName name="Heading_Charts_Physicians___Pharmacists_Involved">Charts!$A$44</definedName>
    <definedName name="Heading_Charts_Review">Charts!$A$128</definedName>
    <definedName name="Table_Annual_Caseload_Per_Involved_Pharmacist">Tables!$U$4</definedName>
    <definedName name="Table_Annual_Caseload_Per_Involved_Physician">Tables!$T$4</definedName>
    <definedName name="Table_Assisted_Suicide">Tables!$F$3</definedName>
    <definedName name="Table_Assisted_Suicide_as_PerCent_All_Deaths">Tables!$O$4</definedName>
    <definedName name="Table_Assisted_Suicide_Deaths">Tables!$F$4</definedName>
    <definedName name="Table_Assisted_Suicide_Other_Outcomes">Tables!$F$4:$K$4</definedName>
    <definedName name="Table_Assisted_Suicide_per_100_000_Population">Tables!$N$4</definedName>
    <definedName name="Table_Deaths_as_Percentage_of_Drugs_Dispensed">Tables!$L$4</definedName>
    <definedName name="Table_Dispensing_Pharmacists">Tables!$R$4</definedName>
    <definedName name="Table_Drugs_Dispensed">Tables!$K$4</definedName>
    <definedName name="Table_Drugs_Dispensed_per_100_000_Population">Tables!$M$4</definedName>
    <definedName name="Table_Frequency_Deaths">Tables!$X$3</definedName>
    <definedName name="Table_Frequency_Prescriptions">Tables!$V$3</definedName>
    <definedName name="Table_Percentage_of_All_Licensed_Physicians">Tables!$Q$4</definedName>
    <definedName name="Table_Physicians_Pharmacists_Involved">Tables!$P$2</definedName>
    <definedName name="Table_Prescribing_Physicians">Tables!$P$4</definedName>
    <definedName name="Table_Review">Tables!$Z$2</definedName>
    <definedName name="TablePercentage_of_All_Licensed_Pharmacists">Tables!$S$4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2" i="1" l="1"/>
  <c r="Z11" i="1"/>
  <c r="Z10" i="1"/>
  <c r="Z9" i="1"/>
  <c r="Z8" i="1"/>
  <c r="Z7" i="1"/>
  <c r="Z6" i="1"/>
  <c r="Z5" i="1"/>
  <c r="J11" i="1" l="1"/>
  <c r="J10" i="1"/>
  <c r="J9" i="1"/>
  <c r="J8" i="1"/>
  <c r="J7" i="1"/>
  <c r="J6" i="1"/>
  <c r="J5" i="1"/>
  <c r="J12" i="1"/>
  <c r="N10" i="1" l="1"/>
  <c r="N9" i="1"/>
  <c r="M10" i="1"/>
  <c r="M9" i="1"/>
  <c r="L10" i="1"/>
  <c r="L9" i="1"/>
  <c r="N12" i="1"/>
  <c r="M12" i="1"/>
  <c r="L12" i="1"/>
  <c r="U12" i="1"/>
  <c r="T12" i="1"/>
  <c r="X12" i="1"/>
  <c r="Y12" i="1"/>
  <c r="V12" i="1"/>
  <c r="W12" i="1"/>
  <c r="O11" i="1"/>
  <c r="O10" i="1"/>
  <c r="O9" i="1"/>
  <c r="E11" i="1"/>
  <c r="X11" i="1" l="1"/>
  <c r="X10" i="1"/>
  <c r="X9" i="1"/>
  <c r="X8" i="1"/>
  <c r="X7" i="1"/>
  <c r="Y11" i="1"/>
  <c r="Y10" i="1"/>
  <c r="Y9" i="1"/>
  <c r="Y8" i="1"/>
  <c r="Y7" i="1"/>
  <c r="Y6" i="1"/>
  <c r="X6" i="1"/>
  <c r="Y5" i="1"/>
  <c r="X5" i="1"/>
  <c r="V11" i="1"/>
  <c r="V10" i="1"/>
  <c r="V9" i="1"/>
  <c r="V8" i="1"/>
  <c r="V7" i="1"/>
  <c r="V6" i="1"/>
  <c r="W11" i="1"/>
  <c r="W10" i="1"/>
  <c r="W9" i="1"/>
  <c r="W8" i="1"/>
  <c r="W7" i="1"/>
  <c r="W6" i="1"/>
  <c r="W5" i="1"/>
  <c r="V5" i="1"/>
  <c r="U11" i="1"/>
  <c r="U10" i="1"/>
  <c r="U9" i="1"/>
  <c r="U8" i="1"/>
  <c r="U7" i="1"/>
  <c r="U6" i="1"/>
  <c r="T11" i="1"/>
  <c r="T10" i="1"/>
  <c r="T9" i="1"/>
  <c r="T8" i="1"/>
  <c r="T7" i="1"/>
  <c r="T6" i="1"/>
  <c r="U5" i="1"/>
  <c r="T5" i="1"/>
  <c r="S11" i="1" l="1"/>
  <c r="S10" i="1"/>
  <c r="S9" i="1"/>
  <c r="S8" i="1"/>
  <c r="S7" i="1"/>
  <c r="S6" i="1"/>
  <c r="Q11" i="1"/>
  <c r="Q10" i="1"/>
  <c r="Q9" i="1"/>
  <c r="Q8" i="1"/>
  <c r="Q7" i="1"/>
  <c r="Q6" i="1"/>
  <c r="S5" i="1"/>
  <c r="Q5" i="1"/>
  <c r="N11" i="1"/>
  <c r="M11" i="1"/>
  <c r="L11" i="1"/>
  <c r="L8" i="1" l="1"/>
  <c r="L7" i="1"/>
  <c r="L6" i="1"/>
  <c r="L5" i="1"/>
  <c r="E10" i="1"/>
  <c r="E9" i="1"/>
  <c r="E8" i="1"/>
  <c r="E7" i="1"/>
  <c r="E6" i="1"/>
  <c r="E5" i="1"/>
  <c r="M8" i="1"/>
  <c r="M7" i="1"/>
  <c r="M6" i="1"/>
  <c r="M5" i="1"/>
  <c r="N8" i="1" l="1"/>
  <c r="N5" i="1"/>
  <c r="O7" i="1" l="1"/>
  <c r="O6" i="1"/>
  <c r="O8" i="1"/>
  <c r="N7" i="1"/>
  <c r="N6" i="1"/>
  <c r="O5" i="1"/>
</calcChain>
</file>

<file path=xl/sharedStrings.xml><?xml version="1.0" encoding="utf-8"?>
<sst xmlns="http://schemas.openxmlformats.org/spreadsheetml/2006/main" count="166" uniqueCount="103">
  <si>
    <t>Year</t>
  </si>
  <si>
    <t>2016</t>
  </si>
  <si>
    <t>2015</t>
  </si>
  <si>
    <t>2014</t>
  </si>
  <si>
    <t>2013</t>
  </si>
  <si>
    <t>2012</t>
  </si>
  <si>
    <t>2011</t>
  </si>
  <si>
    <t>2010</t>
  </si>
  <si>
    <t>2009</t>
  </si>
  <si>
    <t>Physicians</t>
  </si>
  <si>
    <t>Contents</t>
  </si>
  <si>
    <t>Mortality per 100,000 Population</t>
  </si>
  <si>
    <t>Sources:</t>
  </si>
  <si>
    <t>All Deaths</t>
  </si>
  <si>
    <t>This work is licensed under a Creative Commons Attribution-NonCommercial 4.0 International License.</t>
  </si>
  <si>
    <t>Table</t>
  </si>
  <si>
    <t>Death Statistics</t>
  </si>
  <si>
    <t>Chart</t>
  </si>
  <si>
    <r>
      <t>Population</t>
    </r>
    <r>
      <rPr>
        <b/>
        <sz val="11"/>
        <color theme="3"/>
        <rFont val="Calibri"/>
        <family val="2"/>
      </rPr>
      <t>①</t>
    </r>
  </si>
  <si>
    <r>
      <t>All Deaths</t>
    </r>
    <r>
      <rPr>
        <b/>
        <sz val="11"/>
        <color theme="3"/>
        <rFont val="Calibri"/>
        <family val="2"/>
      </rPr>
      <t>②</t>
    </r>
  </si>
  <si>
    <t>Assisted Suicide</t>
  </si>
  <si>
    <t>Assisted Suicide per 100,000 Population</t>
  </si>
  <si>
    <t>Assisted Suicide as  % of All Deaths</t>
  </si>
  <si>
    <t>Prescribing Physicians*</t>
  </si>
  <si>
    <t>2010-2014, Annual Estimates of the Resident Population for the United States, Regions, States, and Puerto Rico: April 1, 2010 to July 1, 2014 (NST-EST2014-01) (Accessed 2016-09-17)</t>
  </si>
  <si>
    <t>Number of prescribing physicians</t>
  </si>
  <si>
    <t>Assisted Suicide Reported in Washington, USA</t>
  </si>
  <si>
    <t>Washington</t>
  </si>
  <si>
    <t>Drugs Dispensed*</t>
  </si>
  <si>
    <t>Deaths as Percentage of Drugs Dispensed</t>
  </si>
  <si>
    <t>Drugs Dispensed per 100,000 Population</t>
  </si>
  <si>
    <t>Pharmacists</t>
  </si>
  <si>
    <t>Physicians &amp; Pharmacists Involved</t>
  </si>
  <si>
    <t>Dispensing Pharmacists*</t>
  </si>
  <si>
    <t>Assisted Suicide Deaths*</t>
  </si>
  <si>
    <t xml:space="preserve">*Washington State Department of Health 2009 Death with Dignity Act Reports.  (2009 statistics are for 1 March to 31 December) </t>
  </si>
  <si>
    <t>Physicians and Pharmacists</t>
  </si>
  <si>
    <t>2009-2011, Washington State Dept. of Health, Health Systems Quality Assurance, Health Profession Discipline and Regulatory Activities, December, 2012 (Accessed 2016-09-17)</t>
  </si>
  <si>
    <t>2012-2013, Washington State Dept. of Health, Health Systems Quality Assurance Division, Uniform Disciplinary Act Biennial Report, December, 2013 (Accessed 2016-09-17)</t>
  </si>
  <si>
    <t>Percentage of All Licensed Physicians</t>
  </si>
  <si>
    <t>Percentage of All Licensed Pharmacists</t>
  </si>
  <si>
    <t>Prescribing physicians as % of all licensed physicians</t>
  </si>
  <si>
    <t>Physicians and Pharmacists Involved</t>
  </si>
  <si>
    <t>Number of dispensing pharmacists</t>
  </si>
  <si>
    <t>Dispensing pharmacists as % of all licensed pharmacists</t>
  </si>
  <si>
    <t xml:space="preserve">Per Involved Physician </t>
  </si>
  <si>
    <t>Per Involved Pharmacist</t>
  </si>
  <si>
    <t>Average Annual Caseload</t>
  </si>
  <si>
    <t>Frequency</t>
  </si>
  <si>
    <t>Daily</t>
  </si>
  <si>
    <t>Weekly</t>
  </si>
  <si>
    <t>Average annual caseload per involved physician</t>
  </si>
  <si>
    <t>Average annual caseload per involved pharmacist</t>
  </si>
  <si>
    <t>Frequency of assisted suicide deaths</t>
  </si>
  <si>
    <t>Suggested Citation:</t>
  </si>
  <si>
    <t xml:space="preserve"> Prescriptions</t>
  </si>
  <si>
    <t>Deaths</t>
  </si>
  <si>
    <t>Review</t>
  </si>
  <si>
    <t>Hours per Case</t>
  </si>
  <si>
    <t>Review/Oversight</t>
  </si>
  <si>
    <t>Time available to review each case</t>
  </si>
  <si>
    <r>
      <t>Review</t>
    </r>
    <r>
      <rPr>
        <b/>
        <sz val="15"/>
        <color theme="3"/>
        <rFont val="Calibri"/>
        <family val="2"/>
      </rPr>
      <t>③</t>
    </r>
  </si>
  <si>
    <r>
      <t xml:space="preserve">40 hour week
</t>
    </r>
    <r>
      <rPr>
        <b/>
        <sz val="13"/>
        <color theme="3"/>
        <rFont val="Calibri"/>
        <family val="2"/>
      </rPr>
      <t>④</t>
    </r>
  </si>
  <si>
    <r>
      <t xml:space="preserve">Minutes per Case </t>
    </r>
    <r>
      <rPr>
        <b/>
        <sz val="11"/>
        <color theme="3"/>
        <rFont val="Calibri"/>
        <family val="2"/>
      </rPr>
      <t>⑤</t>
    </r>
  </si>
  <si>
    <t>③ By one person or one committee</t>
  </si>
  <si>
    <t xml:space="preserve">④ 52 weeks, no allowance for statutory holidays, etc. </t>
  </si>
  <si>
    <t>⑤ If less than one hour.</t>
  </si>
  <si>
    <t xml:space="preserve">Frequency of assisted suicide prescriptions </t>
  </si>
  <si>
    <t>Washington State Department of Health 2009 Death with Dignity Act Reports (2009-2016)</t>
  </si>
  <si>
    <t>Assisted suicide deaths</t>
  </si>
  <si>
    <t xml:space="preserve">Drugs dispensed </t>
  </si>
  <si>
    <t xml:space="preserve">Deaths as percentage of drugs dispensed </t>
  </si>
  <si>
    <t>Assisted suicide deaths/100,000 population</t>
  </si>
  <si>
    <t>Assisted suicide as % of all deaths</t>
  </si>
  <si>
    <t>Assisted suicide and mortality from all causes</t>
  </si>
  <si>
    <t>② 2008- 2015, Centers for Disease Control and Prevention, Compressed Mortality, 1999-2015 (Accessed 2017-08-02)</t>
  </si>
  <si>
    <t>2015-2016, United States Census Bureau, Quick Facts: Washington (Accessed 2017-08-02)</t>
  </si>
  <si>
    <t>2014-2015, Washington State Dept. of Health, Health Systems Quality Assurance Division, Uniform Disciplinary Act Biennal Report, June 2016 (Accessed 2017-08-02)</t>
  </si>
  <si>
    <t>ASSISTED SUICIDE CHARTS</t>
  </si>
  <si>
    <t>①'2009- J. Fox, Washington State Population Trends and Implications for Outdoor Recreation, (3 March, 2014)  Prepared for the Washington Blue Ribbon Task Force on Parks and Outdoor Recreation (Accessed 2017-08-02)</t>
  </si>
  <si>
    <r>
      <rPr>
        <b/>
        <sz val="11"/>
        <color theme="1"/>
        <rFont val="Calibri"/>
        <family val="2"/>
        <scheme val="minor"/>
      </rPr>
      <t>Note:</t>
    </r>
    <r>
      <rPr>
        <sz val="11"/>
        <color theme="1"/>
        <rFont val="Calibri"/>
        <family val="2"/>
        <scheme val="minor"/>
      </rPr>
      <t xml:space="preserve">  The statistics report the actual number of physicians and pharmacists involved, but do not indicate how many prescriptions were written or dispensed by individual physicians or pharmacists.   </t>
    </r>
  </si>
  <si>
    <r>
      <rPr>
        <b/>
        <sz val="11"/>
        <color theme="1"/>
        <rFont val="Calibri"/>
        <family val="2"/>
        <scheme val="minor"/>
      </rPr>
      <t>Note:</t>
    </r>
    <r>
      <rPr>
        <sz val="11"/>
        <color theme="1"/>
        <rFont val="Calibri"/>
        <family val="2"/>
        <scheme val="minor"/>
      </rPr>
      <t xml:space="preserve">  The statistics report the actual number of physicians and pharmacists involved, but do not indicate how many prescriptions were written or dispensed by individual physicians or pharmacists.      </t>
    </r>
  </si>
  <si>
    <t>Assisted Suicide Prescriptions &amp; Deaths</t>
  </si>
  <si>
    <t>Assisted Suicide &amp; Drugs Dispensed</t>
  </si>
  <si>
    <t>Assisted Suicide as % of Drugs Dispensed</t>
  </si>
  <si>
    <t>Drugs Dispensed and Assisted Suicide Rates</t>
  </si>
  <si>
    <t>Assisted Suicide &amp; Mortality from All Causes Per 100,000 Population</t>
  </si>
  <si>
    <t>Number of Physicians &amp; Pharmacists Involved</t>
  </si>
  <si>
    <t>% of All Physicians &amp; Pharmacists Involved</t>
  </si>
  <si>
    <t>Average Annual Assisted Suicide Caseload</t>
  </si>
  <si>
    <t xml:space="preserve">Assisted suicide drugs dispensed/100,000 pop. </t>
  </si>
  <si>
    <r>
      <rPr>
        <b/>
        <sz val="11"/>
        <color theme="1"/>
        <rFont val="Calibri"/>
        <family val="2"/>
        <scheme val="minor"/>
      </rPr>
      <t/>
    </r>
  </si>
  <si>
    <r>
      <rPr>
        <b/>
        <sz val="11"/>
        <color theme="1"/>
        <rFont val="Calibri"/>
        <family val="2"/>
        <scheme val="minor"/>
      </rPr>
      <t xml:space="preserve">Note:  </t>
    </r>
    <r>
      <rPr>
        <sz val="11"/>
        <color theme="1"/>
        <rFont val="Calibri"/>
        <family val="2"/>
        <scheme val="minor"/>
      </rPr>
      <t xml:space="preserve">These numbers report actual numbers of physicians and pharmacists involved, but do not indicate how many prescriptions were written or dispensed by individual physicians or pharmacists.   </t>
    </r>
  </si>
  <si>
    <r>
      <t xml:space="preserve">''Murphy S.  </t>
    </r>
    <r>
      <rPr>
        <i/>
        <sz val="11"/>
        <color theme="1"/>
        <rFont val="Calibri"/>
        <family val="2"/>
        <scheme val="minor"/>
      </rPr>
      <t>Assisted suicide reported in Washington State, USA: statistics compiled from the Washington State Dept. of Health annual Death with Dignity Act reports</t>
    </r>
    <r>
      <rPr>
        <sz val="11"/>
        <color theme="1"/>
        <rFont val="Calibri"/>
        <family val="2"/>
        <scheme val="minor"/>
      </rPr>
      <t>.   Protection of Conscience Project, August, 2017.</t>
    </r>
  </si>
  <si>
    <t>Died: Ingestion Status Unknown*</t>
  </si>
  <si>
    <t>Died Without Ingesting*</t>
  </si>
  <si>
    <t>Status Unknown</t>
  </si>
  <si>
    <t>Total</t>
  </si>
  <si>
    <t>Note that the 2009 report states drugs were dispensed to 63 people, but subsequent reports give the number as 65, with one still unaccounted for in 2016.</t>
  </si>
  <si>
    <t>Assisted Suicide vs Other Outcomes</t>
  </si>
  <si>
    <t>Assisted suicide vs. other outcomes</t>
  </si>
  <si>
    <t>Statistics revised according to data provided in report the following year.</t>
  </si>
  <si>
    <r>
      <t>3</t>
    </r>
    <r>
      <rPr>
        <b/>
        <sz val="11"/>
        <color theme="1"/>
        <rFont val="Calibri"/>
        <family val="2"/>
        <scheme val="minor"/>
      </rPr>
      <t xml:space="preserve"> August, 2017</t>
    </r>
    <r>
      <rPr>
        <sz val="11"/>
        <color theme="1"/>
        <rFont val="Calibri"/>
        <family val="2"/>
        <scheme val="minor"/>
      </rPr>
      <t xml:space="preserve"> 
Assisted suicide statistics compiled here originate in reports from the Oregon Public Health Division, which are produced annually.  Links are provided to the reports.  Please report errors in this compilation to the Protection of Conscience Project (protection@consciencelaws.org).</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</si>
</sst>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
  </numFmts>
  <fonts count="1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color theme="3"/>
      <name val="Calibri"/>
      <family val="2"/>
    </font>
    <font>
      <sz val="10"/>
      <name val="MS Sans Serif"/>
      <family val="2"/>
    </font>
    <font>
      <sz val="10"/>
      <color theme="1"/>
      <name val="Calibri"/>
      <family val="2"/>
      <scheme val="minor"/>
    </font>
    <font>
      <b/>
      <sz val="10"/>
      <color theme="1"/>
      <name val="Calibri"/>
      <family val="2"/>
      <scheme val="minor"/>
    </font>
    <font>
      <b/>
      <sz val="13"/>
      <color theme="3"/>
      <name val="Calibri"/>
      <family val="2"/>
    </font>
    <font>
      <sz val="11"/>
      <color theme="1"/>
      <name val="Calibri"/>
      <family val="2"/>
    </font>
    <font>
      <b/>
      <sz val="15"/>
      <color theme="3"/>
      <name val="Calibri"/>
      <family val="2"/>
    </font>
    <font>
      <b/>
      <u/>
      <sz val="15"/>
      <color theme="4"/>
      <name val="Calibri"/>
      <family val="2"/>
      <scheme val="minor"/>
    </font>
    <font>
      <i/>
      <sz val="11"/>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bottom/>
      <diagonal/>
    </border>
    <border>
      <left style="thick">
        <color theme="4" tint="0.499984740745262"/>
      </left>
      <right/>
      <top style="thick">
        <color theme="4" tint="0.499984740745262"/>
      </top>
      <bottom style="medium">
        <color theme="4" tint="0.39997558519241921"/>
      </bottom>
      <diagonal/>
    </border>
    <border>
      <left/>
      <right style="thick">
        <color theme="4" tint="0.499984740745262"/>
      </right>
      <top style="thick">
        <color theme="4" tint="0.499984740745262"/>
      </top>
      <bottom style="medium">
        <color theme="4" tint="0.39997558519241921"/>
      </bottom>
      <diagonal/>
    </border>
    <border>
      <left/>
      <right style="thick">
        <color theme="4" tint="0.499984740745262"/>
      </right>
      <top/>
      <bottom/>
      <diagonal/>
    </border>
    <border>
      <left style="thin">
        <color auto="1"/>
      </left>
      <right/>
      <top style="thin">
        <color auto="1"/>
      </top>
      <bottom style="thick">
        <color theme="4" tint="0.499984740745262"/>
      </bottom>
      <diagonal/>
    </border>
    <border>
      <left/>
      <right/>
      <top style="thin">
        <color auto="1"/>
      </top>
      <bottom style="thick">
        <color theme="4" tint="0.499984740745262"/>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style="thin">
        <color auto="1"/>
      </right>
      <top style="thin">
        <color auto="1"/>
      </top>
      <bottom style="thick">
        <color theme="4" tint="0.499984740745262"/>
      </bottom>
      <diagonal/>
    </border>
    <border>
      <left/>
      <right style="thick">
        <color theme="4" tint="0.499984740745262"/>
      </right>
      <top style="thick">
        <color theme="4" tint="0.499984740745262"/>
      </top>
      <bottom/>
      <diagonal/>
    </border>
    <border>
      <left/>
      <right style="thick">
        <color theme="4" tint="0.499984740745262"/>
      </right>
      <top style="thick">
        <color theme="4" tint="0.499984740745262"/>
      </top>
      <bottom style="medium">
        <color theme="4" tint="0.499984740745262"/>
      </bottom>
      <diagonal/>
    </border>
    <border>
      <left style="thick">
        <color theme="4" tint="0.39991454817346722"/>
      </left>
      <right/>
      <top/>
      <bottom/>
      <diagonal/>
    </border>
    <border>
      <left style="thin">
        <color auto="1"/>
      </left>
      <right/>
      <top style="thick">
        <color theme="4" tint="0.499984740745262"/>
      </top>
      <bottom/>
      <diagonal/>
    </border>
    <border>
      <left style="thick">
        <color theme="4" tint="0.39991454817346722"/>
      </left>
      <right/>
      <top/>
      <bottom style="thick">
        <color theme="4" tint="0.499984740745262"/>
      </bottom>
      <diagonal/>
    </border>
    <border>
      <left/>
      <right style="thick">
        <color theme="4" tint="0.39991454817346722"/>
      </right>
      <top/>
      <bottom style="thick">
        <color theme="4" tint="0.499984740745262"/>
      </bottom>
      <diagonal/>
    </border>
    <border>
      <left style="thick">
        <color theme="4" tint="0.39985351115451523"/>
      </left>
      <right/>
      <top/>
      <bottom/>
      <diagonal/>
    </border>
    <border>
      <left/>
      <right style="thick">
        <color theme="4" tint="0.39985351115451523"/>
      </right>
      <top/>
      <bottom/>
      <diagonal/>
    </border>
    <border>
      <left style="thick">
        <color theme="4" tint="0.39985351115451523"/>
      </left>
      <right/>
      <top/>
      <bottom style="thick">
        <color theme="4" tint="0.499984740745262"/>
      </bottom>
      <diagonal/>
    </border>
    <border>
      <left/>
      <right style="thick">
        <color theme="4" tint="0.39985351115451523"/>
      </right>
      <top/>
      <bottom style="thick">
        <color theme="4" tint="0.499984740745262"/>
      </bottom>
      <diagonal/>
    </border>
    <border>
      <left style="thick">
        <color theme="4" tint="0.39985351115451523"/>
      </left>
      <right/>
      <top style="thick">
        <color theme="4" tint="0.39985351115451523"/>
      </top>
      <bottom style="thick">
        <color theme="4" tint="0.499984740745262"/>
      </bottom>
      <diagonal/>
    </border>
    <border>
      <left/>
      <right style="thick">
        <color theme="4" tint="0.39982299264503923"/>
      </right>
      <top style="thick">
        <color theme="4" tint="0.39985351115451523"/>
      </top>
      <bottom style="thick">
        <color theme="4" tint="0.499984740745262"/>
      </bottom>
      <diagonal/>
    </border>
    <border>
      <left/>
      <right style="thick">
        <color theme="4" tint="0.39982299264503923"/>
      </right>
      <top/>
      <bottom/>
      <diagonal/>
    </border>
    <border>
      <left style="thick">
        <color theme="4" tint="0.499984740745262"/>
      </left>
      <right/>
      <top/>
      <bottom style="medium">
        <color theme="4" tint="0.39997558519241921"/>
      </bottom>
      <diagonal/>
    </border>
    <border>
      <left/>
      <right style="thick">
        <color theme="4" tint="0.499984740745262"/>
      </right>
      <top/>
      <bottom style="medium">
        <color theme="4" tint="0.39997558519241921"/>
      </bottom>
      <diagonal/>
    </border>
    <border>
      <left/>
      <right/>
      <top/>
      <bottom style="thick">
        <color rgb="FF0070C0"/>
      </bottom>
      <diagonal/>
    </border>
    <border>
      <left style="thick">
        <color theme="4" tint="0.39991454817346722"/>
      </left>
      <right/>
      <top/>
      <bottom style="thick">
        <color theme="4" tint="0.39991454817346722"/>
      </bottom>
      <diagonal/>
    </border>
    <border>
      <left/>
      <right/>
      <top/>
      <bottom style="thick">
        <color theme="4" tint="0.39991454817346722"/>
      </bottom>
      <diagonal/>
    </border>
    <border>
      <left style="thick">
        <color theme="4" tint="0.39985351115451523"/>
      </left>
      <right/>
      <top/>
      <bottom style="thick">
        <color theme="4" tint="0.39985351115451523"/>
      </bottom>
      <diagonal/>
    </border>
    <border>
      <left/>
      <right/>
      <top/>
      <bottom style="thick">
        <color theme="4" tint="0.39985351115451523"/>
      </bottom>
      <diagonal/>
    </border>
    <border>
      <left/>
      <right style="thick">
        <color theme="4" tint="0.39985351115451523"/>
      </right>
      <top/>
      <bottom style="thick">
        <color theme="4" tint="0.39985351115451523"/>
      </bottom>
      <diagonal/>
    </border>
    <border>
      <left/>
      <right style="thick">
        <color rgb="FF0070C0"/>
      </right>
      <top/>
      <bottom/>
      <diagonal/>
    </border>
    <border>
      <left/>
      <right style="thick">
        <color rgb="FF0070C0"/>
      </right>
      <top/>
      <bottom style="thick">
        <color rgb="FF0070C0"/>
      </bottom>
      <diagonal/>
    </border>
    <border>
      <left/>
      <right style="thick">
        <color rgb="FF0070C0"/>
      </right>
      <top/>
      <bottom style="thick">
        <color theme="4"/>
      </bottom>
      <diagonal/>
    </border>
    <border>
      <left/>
      <right style="thick">
        <color rgb="FF0070C0"/>
      </right>
      <top/>
      <bottom style="thick">
        <color theme="4" tint="0.499984740745262"/>
      </bottom>
      <diagonal/>
    </border>
    <border>
      <left/>
      <right/>
      <top/>
      <bottom style="thick">
        <color rgb="FF002060"/>
      </bottom>
      <diagonal/>
    </border>
    <border>
      <left/>
      <right/>
      <top style="thick">
        <color rgb="FF002060"/>
      </top>
      <bottom/>
      <diagonal/>
    </border>
    <border>
      <left/>
      <right style="thin">
        <color indexed="64"/>
      </right>
      <top style="thick">
        <color rgb="FF002060"/>
      </top>
      <bottom/>
      <diagonal/>
    </border>
  </borders>
  <cellStyleXfs count="8">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6" fillId="0" borderId="0" applyNumberFormat="0" applyFill="0" applyBorder="0" applyAlignment="0" applyProtection="0"/>
    <xf numFmtId="43" fontId="1" fillId="0" borderId="0" applyFont="0" applyFill="0" applyBorder="0" applyAlignment="0" applyProtection="0"/>
    <xf numFmtId="0" fontId="9" fillId="0" borderId="0"/>
  </cellStyleXfs>
  <cellXfs count="186">
    <xf numFmtId="0" fontId="0" fillId="0" borderId="0" xfId="0"/>
    <xf numFmtId="0" fontId="4" fillId="0" borderId="3" xfId="4" applyAlignment="1">
      <alignment vertical="top"/>
    </xf>
    <xf numFmtId="3" fontId="0" fillId="0" borderId="0" xfId="0" quotePrefix="1" applyNumberFormat="1" applyAlignment="1">
      <alignment horizontal="center" vertical="center"/>
    </xf>
    <xf numFmtId="164" fontId="0" fillId="0" borderId="0" xfId="0" applyNumberFormat="1" applyAlignment="1">
      <alignment horizontal="center" vertical="center"/>
    </xf>
    <xf numFmtId="0" fontId="5" fillId="0" borderId="0" xfId="0" applyFont="1"/>
    <xf numFmtId="0" fontId="0" fillId="2" borderId="0" xfId="0" applyFill="1"/>
    <xf numFmtId="0" fontId="3" fillId="2" borderId="11" xfId="3" applyFill="1" applyBorder="1" applyAlignment="1">
      <alignment vertical="top"/>
    </xf>
    <xf numFmtId="49" fontId="0" fillId="2" borderId="13" xfId="0" quotePrefix="1" applyNumberFormat="1" applyFill="1" applyBorder="1" applyAlignment="1">
      <alignment horizontal="left"/>
    </xf>
    <xf numFmtId="0" fontId="4" fillId="0" borderId="3" xfId="4" quotePrefix="1" applyAlignment="1">
      <alignment horizontal="center" vertical="top" wrapText="1"/>
    </xf>
    <xf numFmtId="0" fontId="4" fillId="0" borderId="3" xfId="4" quotePrefix="1" applyBorder="1" applyAlignment="1">
      <alignment horizontal="center" vertical="top" wrapText="1"/>
    </xf>
    <xf numFmtId="164" fontId="0" fillId="0" borderId="10" xfId="0" applyNumberFormat="1" applyBorder="1" applyAlignment="1">
      <alignment horizontal="center" vertical="center"/>
    </xf>
    <xf numFmtId="0" fontId="4" fillId="0" borderId="9" xfId="4" quotePrefix="1" applyBorder="1" applyAlignment="1">
      <alignment horizontal="center" vertical="top" wrapText="1"/>
    </xf>
    <xf numFmtId="3" fontId="0" fillId="2" borderId="0" xfId="0" applyNumberFormat="1" applyFill="1" applyBorder="1" applyAlignment="1">
      <alignment horizontal="center" vertical="center"/>
    </xf>
    <xf numFmtId="165" fontId="0" fillId="0" borderId="10" xfId="1" applyNumberFormat="1" applyFont="1" applyBorder="1" applyAlignment="1">
      <alignment horizontal="center" vertical="center"/>
    </xf>
    <xf numFmtId="0" fontId="0" fillId="0" borderId="0" xfId="0" quotePrefix="1" applyAlignment="1">
      <alignment horizontal="left"/>
    </xf>
    <xf numFmtId="166" fontId="0" fillId="2" borderId="0" xfId="0" applyNumberFormat="1" applyFill="1" applyBorder="1" applyAlignment="1">
      <alignment horizontal="center"/>
    </xf>
    <xf numFmtId="0" fontId="6" fillId="0" borderId="0" xfId="5"/>
    <xf numFmtId="0" fontId="3" fillId="2" borderId="12" xfId="3" quotePrefix="1" applyFill="1" applyBorder="1" applyAlignment="1">
      <alignment horizontal="center" vertical="top" wrapText="1"/>
    </xf>
    <xf numFmtId="0" fontId="6" fillId="0" borderId="0" xfId="5"/>
    <xf numFmtId="0" fontId="6" fillId="0" borderId="3" xfId="5" applyBorder="1"/>
    <xf numFmtId="0" fontId="0" fillId="0" borderId="0" xfId="0" quotePrefix="1" applyAlignment="1">
      <alignment horizontal="left" vertical="top" wrapText="1"/>
    </xf>
    <xf numFmtId="3" fontId="0" fillId="0" borderId="0" xfId="0" applyNumberFormat="1" applyFill="1" applyBorder="1" applyAlignment="1">
      <alignment horizontal="center" vertical="center"/>
    </xf>
    <xf numFmtId="3"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0" fontId="6" fillId="0" borderId="0" xfId="5"/>
    <xf numFmtId="0" fontId="4" fillId="0" borderId="8" xfId="4" quotePrefix="1" applyBorder="1" applyAlignment="1">
      <alignment horizontal="center" vertical="top" wrapText="1"/>
    </xf>
    <xf numFmtId="165" fontId="0" fillId="0" borderId="0" xfId="1" applyNumberFormat="1" applyFont="1" applyBorder="1" applyAlignment="1">
      <alignment horizontal="center" vertical="center"/>
    </xf>
    <xf numFmtId="0" fontId="3" fillId="2" borderId="20" xfId="3" quotePrefix="1" applyFill="1" applyBorder="1" applyAlignment="1">
      <alignment horizontal="center" vertical="top" wrapText="1"/>
    </xf>
    <xf numFmtId="0" fontId="4" fillId="0" borderId="21" xfId="4" quotePrefix="1" applyFill="1" applyBorder="1" applyAlignment="1">
      <alignment horizontal="center" vertical="top" wrapText="1"/>
    </xf>
    <xf numFmtId="0" fontId="4" fillId="0" borderId="22" xfId="4" quotePrefix="1" applyFill="1" applyBorder="1" applyAlignment="1">
      <alignment horizontal="center" vertical="top" wrapText="1"/>
    </xf>
    <xf numFmtId="3" fontId="0" fillId="0" borderId="23" xfId="0" applyNumberFormat="1" applyBorder="1" applyAlignment="1">
      <alignment horizontal="center" vertical="center"/>
    </xf>
    <xf numFmtId="0" fontId="0" fillId="0" borderId="0" xfId="0" applyAlignment="1">
      <alignment horizontal="center" vertical="top"/>
    </xf>
    <xf numFmtId="0" fontId="6" fillId="2" borderId="13" xfId="5" quotePrefix="1" applyFill="1" applyBorder="1"/>
    <xf numFmtId="0" fontId="0" fillId="0" borderId="0" xfId="0"/>
    <xf numFmtId="166" fontId="0" fillId="0" borderId="0" xfId="0" quotePrefix="1" applyNumberFormat="1" applyAlignment="1">
      <alignment horizontal="center" vertical="center"/>
    </xf>
    <xf numFmtId="9" fontId="0" fillId="0" borderId="0" xfId="1" quotePrefix="1" applyFont="1" applyAlignment="1">
      <alignment horizontal="center" vertical="center"/>
    </xf>
    <xf numFmtId="0" fontId="4" fillId="0" borderId="0" xfId="4" quotePrefix="1" applyFill="1" applyBorder="1" applyAlignment="1">
      <alignment horizontal="center" vertical="top" wrapText="1"/>
    </xf>
    <xf numFmtId="3" fontId="0" fillId="0" borderId="23" xfId="0" applyNumberFormat="1" applyFill="1" applyBorder="1" applyAlignment="1">
      <alignment horizontal="center" vertical="center"/>
    </xf>
    <xf numFmtId="0" fontId="0" fillId="0" borderId="0" xfId="0"/>
    <xf numFmtId="3" fontId="7" fillId="0" borderId="0" xfId="5" applyNumberFormat="1" applyFont="1" applyAlignment="1">
      <alignment horizontal="center" vertical="top"/>
    </xf>
    <xf numFmtId="3" fontId="7" fillId="0" borderId="0" xfId="5" quotePrefix="1" applyNumberFormat="1" applyFont="1" applyAlignment="1">
      <alignment horizontal="center" vertical="center"/>
    </xf>
    <xf numFmtId="3" fontId="7" fillId="0" borderId="7" xfId="5" applyNumberFormat="1" applyFont="1" applyBorder="1" applyAlignment="1">
      <alignment horizontal="center" vertical="top"/>
    </xf>
    <xf numFmtId="0" fontId="4" fillId="0" borderId="3" xfId="4" quotePrefix="1" applyAlignment="1">
      <alignment horizontal="left" vertical="top"/>
    </xf>
    <xf numFmtId="3" fontId="6" fillId="2" borderId="0" xfId="5" applyNumberFormat="1" applyFill="1" applyBorder="1" applyAlignment="1">
      <alignment horizontal="center" vertical="center"/>
    </xf>
    <xf numFmtId="0" fontId="7" fillId="0" borderId="0" xfId="5" quotePrefix="1" applyFont="1" applyAlignment="1">
      <alignment horizontal="left"/>
    </xf>
    <xf numFmtId="165" fontId="0" fillId="0" borderId="10" xfId="1" applyNumberFormat="1" applyFont="1" applyBorder="1" applyAlignment="1">
      <alignment horizontal="center" vertical="top"/>
    </xf>
    <xf numFmtId="0" fontId="6" fillId="2" borderId="24" xfId="5" quotePrefix="1" applyFill="1" applyBorder="1"/>
    <xf numFmtId="0" fontId="0" fillId="2" borderId="13" xfId="0" quotePrefix="1" applyFill="1" applyBorder="1" applyAlignment="1">
      <alignment horizontal="left" vertical="top" wrapText="1"/>
    </xf>
    <xf numFmtId="0" fontId="0" fillId="2" borderId="0"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37" fontId="6" fillId="2" borderId="14" xfId="5" applyNumberFormat="1" applyFill="1" applyBorder="1" applyAlignment="1">
      <alignment horizontal="center" vertical="center"/>
    </xf>
    <xf numFmtId="37" fontId="0" fillId="2" borderId="14" xfId="6" applyNumberFormat="1" applyFont="1" applyFill="1" applyBorder="1" applyAlignment="1">
      <alignment horizontal="center" vertical="center"/>
    </xf>
    <xf numFmtId="166" fontId="0" fillId="2" borderId="14" xfId="0" applyNumberFormat="1" applyFill="1" applyBorder="1" applyAlignment="1">
      <alignment horizontal="center"/>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6" fillId="0" borderId="0" xfId="5"/>
    <xf numFmtId="0" fontId="4" fillId="0" borderId="0" xfId="4" applyFill="1" applyBorder="1" applyAlignment="1">
      <alignment horizontal="center" vertical="top" wrapText="1"/>
    </xf>
    <xf numFmtId="0" fontId="4" fillId="0" borderId="27" xfId="4" applyFill="1" applyBorder="1" applyAlignment="1">
      <alignment horizontal="center" vertical="top" wrapText="1"/>
    </xf>
    <xf numFmtId="0" fontId="4" fillId="0" borderId="28" xfId="4" applyFill="1" applyBorder="1" applyAlignment="1">
      <alignment horizontal="center" vertical="top" wrapText="1"/>
    </xf>
    <xf numFmtId="0" fontId="0" fillId="0" borderId="27" xfId="0" applyBorder="1"/>
    <xf numFmtId="0" fontId="0" fillId="0" borderId="28" xfId="0" applyBorder="1"/>
    <xf numFmtId="166" fontId="0" fillId="0" borderId="0" xfId="0" applyNumberFormat="1" applyAlignment="1">
      <alignment horizontal="center"/>
    </xf>
    <xf numFmtId="166" fontId="0" fillId="0" borderId="27" xfId="0" applyNumberFormat="1" applyBorder="1"/>
    <xf numFmtId="166" fontId="0" fillId="0" borderId="27" xfId="0" applyNumberFormat="1" applyBorder="1" applyAlignment="1">
      <alignment horizontal="center" vertical="top"/>
    </xf>
    <xf numFmtId="166" fontId="0" fillId="0" borderId="28" xfId="0" applyNumberFormat="1" applyBorder="1" applyAlignment="1">
      <alignment horizontal="center" vertical="top"/>
    </xf>
    <xf numFmtId="0" fontId="4" fillId="0" borderId="33" xfId="4" applyFill="1" applyBorder="1" applyAlignment="1">
      <alignment horizontal="center" vertical="top" wrapText="1"/>
    </xf>
    <xf numFmtId="166" fontId="0" fillId="0" borderId="33" xfId="0" applyNumberFormat="1" applyBorder="1"/>
    <xf numFmtId="0" fontId="4" fillId="0" borderId="34" xfId="4" applyBorder="1" applyAlignment="1">
      <alignment horizontal="center" vertical="top" wrapText="1"/>
    </xf>
    <xf numFmtId="0" fontId="4" fillId="0" borderId="35" xfId="4" quotePrefix="1" applyBorder="1" applyAlignment="1">
      <alignment horizontal="center" vertical="top" wrapText="1"/>
    </xf>
    <xf numFmtId="2" fontId="0" fillId="0" borderId="7" xfId="0" applyNumberFormat="1" applyBorder="1" applyAlignment="1">
      <alignment horizontal="center" vertical="top"/>
    </xf>
    <xf numFmtId="0" fontId="0" fillId="0" borderId="10" xfId="0" applyBorder="1" applyAlignment="1">
      <alignment horizontal="center" vertical="top"/>
    </xf>
    <xf numFmtId="0" fontId="0" fillId="0" borderId="7" xfId="0" applyBorder="1" applyAlignment="1">
      <alignment horizontal="center" vertical="top"/>
    </xf>
    <xf numFmtId="166" fontId="0" fillId="0" borderId="10" xfId="0" applyNumberFormat="1" applyBorder="1" applyAlignment="1">
      <alignment horizontal="center" vertical="top"/>
    </xf>
    <xf numFmtId="0" fontId="5" fillId="0" borderId="0" xfId="0" applyFont="1" applyFill="1" applyBorder="1" applyAlignment="1">
      <alignment horizontal="left"/>
    </xf>
    <xf numFmtId="0" fontId="0" fillId="0" borderId="0" xfId="0" applyFill="1" applyBorder="1" applyAlignment="1">
      <alignment horizontal="left"/>
    </xf>
    <xf numFmtId="0" fontId="13" fillId="0" borderId="0" xfId="0" quotePrefix="1" applyFont="1" applyAlignment="1">
      <alignment horizontal="left" vertical="top" wrapText="1"/>
    </xf>
    <xf numFmtId="0" fontId="6" fillId="0" borderId="0" xfId="5" quotePrefix="1" applyAlignment="1">
      <alignment horizontal="left"/>
    </xf>
    <xf numFmtId="14" fontId="0" fillId="2" borderId="0" xfId="0" applyNumberFormat="1" applyFill="1" applyBorder="1" applyAlignment="1">
      <alignment vertical="top" wrapText="1"/>
    </xf>
    <xf numFmtId="0" fontId="10" fillId="2" borderId="0" xfId="0" quotePrefix="1" applyFont="1" applyFill="1" applyAlignment="1">
      <alignment horizontal="left" vertical="top" wrapText="1"/>
    </xf>
    <xf numFmtId="0" fontId="10" fillId="2" borderId="0" xfId="0" applyFont="1" applyFill="1" applyAlignment="1">
      <alignment horizontal="left" vertical="top" wrapText="1"/>
    </xf>
    <xf numFmtId="14" fontId="0" fillId="2" borderId="0" xfId="0" quotePrefix="1" applyNumberFormat="1" applyFill="1" applyBorder="1" applyAlignment="1">
      <alignment horizontal="left" vertical="top" wrapText="1"/>
    </xf>
    <xf numFmtId="0" fontId="0" fillId="0" borderId="0" xfId="0" quotePrefix="1" applyAlignment="1">
      <alignment horizontal="left" vertical="top" wrapText="1"/>
    </xf>
    <xf numFmtId="0" fontId="6" fillId="0" borderId="0" xfId="5" quotePrefix="1"/>
    <xf numFmtId="0" fontId="0" fillId="0" borderId="0" xfId="0" quotePrefix="1" applyAlignment="1">
      <alignment horizontal="left"/>
    </xf>
    <xf numFmtId="0" fontId="6" fillId="0" borderId="0" xfId="5"/>
    <xf numFmtId="0" fontId="5" fillId="0" borderId="0" xfId="0" quotePrefix="1" applyFont="1" applyBorder="1" applyAlignment="1">
      <alignment horizontal="left"/>
    </xf>
    <xf numFmtId="0" fontId="0" fillId="0" borderId="0" xfId="0" applyBorder="1"/>
    <xf numFmtId="0" fontId="0" fillId="0" borderId="0" xfId="0" quotePrefix="1" applyBorder="1" applyAlignment="1">
      <alignment horizontal="left" vertical="top" wrapText="1"/>
    </xf>
    <xf numFmtId="0" fontId="0" fillId="0" borderId="0" xfId="0" quotePrefix="1" applyFill="1" applyBorder="1" applyAlignment="1">
      <alignment horizontal="left"/>
    </xf>
    <xf numFmtId="0" fontId="0" fillId="0" borderId="0" xfId="0" applyFill="1" applyBorder="1"/>
    <xf numFmtId="14" fontId="11" fillId="2" borderId="0" xfId="0" quotePrefix="1" applyNumberFormat="1" applyFont="1" applyFill="1" applyBorder="1" applyAlignment="1">
      <alignment horizontal="left" vertical="top" wrapText="1"/>
    </xf>
    <xf numFmtId="0" fontId="0" fillId="0" borderId="0" xfId="0" applyFill="1"/>
    <xf numFmtId="0" fontId="0" fillId="2" borderId="0" xfId="0" applyFill="1" applyBorder="1"/>
    <xf numFmtId="3" fontId="7" fillId="0" borderId="0" xfId="5" applyNumberFormat="1" applyFont="1" applyBorder="1" applyAlignment="1">
      <alignment horizontal="center" vertical="top"/>
    </xf>
    <xf numFmtId="165" fontId="0" fillId="0" borderId="0" xfId="1" applyNumberFormat="1" applyFont="1" applyBorder="1" applyAlignment="1">
      <alignment horizontal="center" vertical="top"/>
    </xf>
    <xf numFmtId="0" fontId="2" fillId="0" borderId="18" xfId="2" quotePrefix="1" applyBorder="1" applyAlignment="1">
      <alignment horizontal="center" vertical="top"/>
    </xf>
    <xf numFmtId="0" fontId="0" fillId="0" borderId="36" xfId="0" applyBorder="1"/>
    <xf numFmtId="0" fontId="2" fillId="0" borderId="2" xfId="2" quotePrefix="1" applyBorder="1" applyAlignment="1">
      <alignment horizontal="left"/>
    </xf>
    <xf numFmtId="0" fontId="0" fillId="0" borderId="42" xfId="0" applyBorder="1"/>
    <xf numFmtId="0" fontId="2" fillId="0" borderId="44" xfId="2" applyBorder="1"/>
    <xf numFmtId="0" fontId="3" fillId="0" borderId="45" xfId="3" applyBorder="1"/>
    <xf numFmtId="0" fontId="6" fillId="0" borderId="42" xfId="5" applyBorder="1"/>
    <xf numFmtId="0" fontId="0" fillId="0" borderId="42" xfId="0" applyBorder="1" applyAlignment="1">
      <alignment horizontal="left" vertical="top" wrapText="1"/>
    </xf>
    <xf numFmtId="0" fontId="15" fillId="0" borderId="1" xfId="2" applyFont="1"/>
    <xf numFmtId="0" fontId="0" fillId="2" borderId="0" xfId="0" quotePrefix="1" applyFill="1" applyBorder="1" applyAlignment="1">
      <alignment horizontal="left" vertical="top" wrapText="1"/>
    </xf>
    <xf numFmtId="0" fontId="6" fillId="0" borderId="0" xfId="5" applyFill="1" applyBorder="1" applyAlignment="1">
      <alignment horizontal="center" vertical="center"/>
    </xf>
    <xf numFmtId="0" fontId="6" fillId="0" borderId="0" xfId="5" applyBorder="1" applyAlignment="1">
      <alignment horizontal="center" vertical="center"/>
    </xf>
    <xf numFmtId="0" fontId="6" fillId="0" borderId="0" xfId="5" applyAlignment="1">
      <alignment horizontal="center" vertical="center"/>
    </xf>
    <xf numFmtId="0" fontId="15" fillId="0" borderId="43" xfId="2" applyFont="1" applyBorder="1"/>
    <xf numFmtId="0" fontId="3" fillId="0" borderId="0" xfId="3" applyBorder="1"/>
    <xf numFmtId="0" fontId="2" fillId="0" borderId="1" xfId="2" quotePrefix="1" applyBorder="1" applyAlignment="1">
      <alignment horizontal="left"/>
    </xf>
    <xf numFmtId="0" fontId="0" fillId="0" borderId="1" xfId="0" applyBorder="1"/>
    <xf numFmtId="0" fontId="6" fillId="0" borderId="0" xfId="5" quotePrefix="1" applyAlignment="1">
      <alignment horizontal="center" vertical="center"/>
    </xf>
    <xf numFmtId="0" fontId="6" fillId="0" borderId="0" xfId="5" applyAlignment="1">
      <alignment horizontal="center" vertical="center"/>
    </xf>
    <xf numFmtId="0" fontId="6" fillId="0" borderId="0" xfId="5" applyAlignment="1">
      <alignment vertical="center"/>
    </xf>
    <xf numFmtId="0" fontId="0" fillId="0" borderId="0" xfId="0" quotePrefix="1" applyFill="1" applyBorder="1" applyAlignment="1">
      <alignment horizontal="left"/>
    </xf>
    <xf numFmtId="0" fontId="0" fillId="0" borderId="0" xfId="0" quotePrefix="1" applyFill="1" applyBorder="1" applyAlignment="1">
      <alignment horizontal="left" vertical="top" wrapText="1"/>
    </xf>
    <xf numFmtId="0" fontId="6" fillId="0" borderId="0" xfId="5" applyFill="1" applyBorder="1" applyAlignment="1">
      <alignment vertical="top" wrapText="1"/>
    </xf>
    <xf numFmtId="14" fontId="11" fillId="0" borderId="0" xfId="0" quotePrefix="1" applyNumberFormat="1" applyFont="1" applyFill="1" applyBorder="1" applyAlignment="1">
      <alignment horizontal="left" vertical="top" wrapText="1"/>
    </xf>
    <xf numFmtId="0" fontId="0" fillId="0" borderId="0" xfId="0" quotePrefix="1" applyAlignment="1">
      <alignment horizontal="left"/>
    </xf>
    <xf numFmtId="3" fontId="0" fillId="3" borderId="0" xfId="0" applyNumberFormat="1" applyFill="1" applyBorder="1" applyAlignment="1">
      <alignment horizontal="center" vertical="center"/>
    </xf>
    <xf numFmtId="0" fontId="6" fillId="0" borderId="42" xfId="5" quotePrefix="1" applyBorder="1" applyAlignment="1">
      <alignment horizontal="left"/>
    </xf>
    <xf numFmtId="3" fontId="0" fillId="4" borderId="0" xfId="0" applyNumberFormat="1" applyFill="1" applyBorder="1" applyAlignment="1">
      <alignment horizontal="center" vertical="center"/>
    </xf>
    <xf numFmtId="0" fontId="0" fillId="4" borderId="0" xfId="0" quotePrefix="1" applyFill="1" applyAlignment="1">
      <alignment horizontal="left"/>
    </xf>
    <xf numFmtId="0" fontId="0" fillId="0" borderId="46" xfId="0" applyFill="1" applyBorder="1"/>
    <xf numFmtId="14" fontId="0" fillId="0" borderId="47" xfId="0" quotePrefix="1" applyNumberFormat="1" applyFill="1" applyBorder="1" applyAlignment="1">
      <alignment horizontal="left" vertical="top" wrapText="1"/>
    </xf>
    <xf numFmtId="14" fontId="0" fillId="0" borderId="48" xfId="0" quotePrefix="1" applyNumberFormat="1" applyFill="1" applyBorder="1" applyAlignment="1">
      <alignment horizontal="left" vertical="top" wrapText="1"/>
    </xf>
    <xf numFmtId="14" fontId="0" fillId="0" borderId="0" xfId="0" quotePrefix="1" applyNumberFormat="1" applyFill="1" applyBorder="1" applyAlignment="1">
      <alignment horizontal="left" vertical="top" wrapText="1"/>
    </xf>
    <xf numFmtId="14" fontId="0" fillId="0" borderId="14" xfId="0" quotePrefix="1" applyNumberFormat="1" applyFill="1" applyBorder="1" applyAlignment="1">
      <alignment horizontal="left" vertical="top" wrapText="1"/>
    </xf>
    <xf numFmtId="0" fontId="6" fillId="0" borderId="0" xfId="5" applyAlignment="1">
      <alignment vertical="center"/>
    </xf>
    <xf numFmtId="0" fontId="6" fillId="0" borderId="0" xfId="5" quotePrefix="1" applyAlignment="1">
      <alignment vertical="center"/>
    </xf>
    <xf numFmtId="0" fontId="7" fillId="0" borderId="0" xfId="7" quotePrefix="1" applyFont="1" applyFill="1" applyBorder="1" applyAlignment="1">
      <alignment horizontal="left"/>
    </xf>
    <xf numFmtId="0" fontId="7" fillId="0" borderId="0" xfId="7" quotePrefix="1" applyFont="1" applyFill="1" applyBorder="1"/>
    <xf numFmtId="0" fontId="0" fillId="0" borderId="0" xfId="0" quotePrefix="1" applyFill="1" applyBorder="1" applyAlignment="1">
      <alignment horizontal="left"/>
    </xf>
    <xf numFmtId="0" fontId="5" fillId="0" borderId="0" xfId="0" quotePrefix="1" applyFont="1" applyFill="1" applyBorder="1" applyAlignment="1">
      <alignment horizontal="left"/>
    </xf>
    <xf numFmtId="0" fontId="0" fillId="0" borderId="0" xfId="0" quotePrefix="1" applyAlignment="1">
      <alignment horizontal="left" vertical="top" wrapText="1"/>
    </xf>
    <xf numFmtId="0" fontId="6" fillId="0" borderId="0" xfId="5" applyFill="1" applyBorder="1" applyAlignment="1">
      <alignment vertical="center" wrapText="1"/>
    </xf>
    <xf numFmtId="0" fontId="3" fillId="0" borderId="0" xfId="3" quotePrefix="1" applyBorder="1" applyAlignment="1">
      <alignment horizontal="left"/>
    </xf>
    <xf numFmtId="0" fontId="3" fillId="0" borderId="0" xfId="3" applyBorder="1"/>
    <xf numFmtId="0" fontId="6" fillId="0" borderId="0" xfId="5" quotePrefix="1" applyAlignment="1">
      <alignment horizontal="center" vertical="center"/>
    </xf>
    <xf numFmtId="0" fontId="6" fillId="0" borderId="0" xfId="5" applyAlignment="1">
      <alignment horizontal="center" vertical="center"/>
    </xf>
    <xf numFmtId="0" fontId="0" fillId="0" borderId="0" xfId="0" applyFill="1" applyBorder="1"/>
    <xf numFmtId="0" fontId="0" fillId="0" borderId="0" xfId="0" quotePrefix="1" applyFill="1" applyBorder="1" applyAlignment="1">
      <alignment horizontal="left" vertical="top" wrapText="1"/>
    </xf>
    <xf numFmtId="0" fontId="0" fillId="0" borderId="0" xfId="0" applyAlignment="1">
      <alignment vertical="top" wrapText="1"/>
    </xf>
    <xf numFmtId="0" fontId="3" fillId="0" borderId="2" xfId="3" applyAlignment="1">
      <alignment horizontal="center" wrapText="1"/>
    </xf>
    <xf numFmtId="0" fontId="2" fillId="0" borderId="37" xfId="2" applyBorder="1" applyAlignment="1">
      <alignment horizontal="center"/>
    </xf>
    <xf numFmtId="0" fontId="2" fillId="0" borderId="38" xfId="2" applyBorder="1" applyAlignment="1">
      <alignment horizontal="center"/>
    </xf>
    <xf numFmtId="0" fontId="3" fillId="0" borderId="29" xfId="3" quotePrefix="1" applyBorder="1" applyAlignment="1">
      <alignment horizontal="center" vertical="top" wrapText="1"/>
    </xf>
    <xf numFmtId="0" fontId="3" fillId="0" borderId="30" xfId="3" applyBorder="1" applyAlignment="1">
      <alignment horizontal="center" vertical="top" wrapText="1"/>
    </xf>
    <xf numFmtId="0" fontId="3" fillId="0" borderId="31" xfId="3" quotePrefix="1" applyBorder="1" applyAlignment="1">
      <alignment horizontal="center" vertical="top" wrapText="1"/>
    </xf>
    <xf numFmtId="0" fontId="3" fillId="0" borderId="32" xfId="3" applyBorder="1" applyAlignment="1">
      <alignment horizontal="center" vertical="top" wrapText="1"/>
    </xf>
    <xf numFmtId="0" fontId="2" fillId="0" borderId="39" xfId="2" applyBorder="1" applyAlignment="1">
      <alignment horizontal="center"/>
    </xf>
    <xf numFmtId="0" fontId="2" fillId="0" borderId="40" xfId="2" applyBorder="1" applyAlignment="1">
      <alignment horizontal="center"/>
    </xf>
    <xf numFmtId="0" fontId="2" fillId="0" borderId="41" xfId="2" applyBorder="1" applyAlignment="1">
      <alignment horizontal="center"/>
    </xf>
    <xf numFmtId="0" fontId="6" fillId="0" borderId="0" xfId="5" quotePrefix="1" applyAlignment="1">
      <alignment horizontal="left"/>
    </xf>
    <xf numFmtId="0" fontId="6" fillId="0" borderId="0" xfId="5" quotePrefix="1"/>
    <xf numFmtId="0" fontId="0" fillId="0" borderId="0" xfId="0" quotePrefix="1"/>
    <xf numFmtId="0" fontId="3" fillId="0" borderId="25" xfId="3" quotePrefix="1" applyBorder="1" applyAlignment="1">
      <alignment horizontal="center" vertical="top"/>
    </xf>
    <xf numFmtId="0" fontId="3" fillId="0" borderId="26" xfId="3" quotePrefix="1" applyBorder="1" applyAlignment="1">
      <alignment horizontal="center" vertical="top"/>
    </xf>
    <xf numFmtId="0" fontId="3" fillId="0" borderId="2" xfId="3" quotePrefix="1" applyBorder="1" applyAlignment="1">
      <alignment horizontal="center" vertical="top"/>
    </xf>
    <xf numFmtId="0" fontId="3" fillId="0" borderId="26" xfId="3" applyBorder="1" applyAlignment="1">
      <alignment horizontal="center" vertical="top"/>
    </xf>
    <xf numFmtId="0" fontId="2" fillId="0" borderId="19" xfId="2" quotePrefix="1" applyBorder="1" applyAlignment="1">
      <alignment horizontal="center" vertical="top"/>
    </xf>
    <xf numFmtId="0" fontId="2" fillId="0" borderId="2" xfId="2" quotePrefix="1" applyBorder="1" applyAlignment="1">
      <alignment horizontal="center" vertical="top"/>
    </xf>
    <xf numFmtId="0" fontId="3" fillId="0" borderId="4" xfId="3" applyBorder="1" applyAlignment="1">
      <alignment horizontal="center" vertical="top"/>
    </xf>
    <xf numFmtId="0" fontId="3" fillId="0" borderId="6" xfId="3" applyBorder="1" applyAlignment="1">
      <alignment horizontal="center" vertical="top"/>
    </xf>
    <xf numFmtId="0" fontId="6" fillId="0" borderId="0" xfId="5" quotePrefix="1" applyAlignment="1">
      <alignment horizontal="left" vertical="top" wrapText="1"/>
    </xf>
    <xf numFmtId="0" fontId="6" fillId="0" borderId="0" xfId="5" quotePrefix="1" applyAlignment="1">
      <alignment vertical="top" wrapText="1"/>
    </xf>
    <xf numFmtId="0" fontId="3" fillId="0" borderId="4" xfId="3" quotePrefix="1" applyBorder="1" applyAlignment="1">
      <alignment horizontal="center" vertical="top"/>
    </xf>
    <xf numFmtId="0" fontId="3" fillId="0" borderId="5" xfId="3" quotePrefix="1" applyBorder="1" applyAlignment="1">
      <alignment horizontal="center" vertical="top"/>
    </xf>
    <xf numFmtId="0" fontId="3" fillId="0" borderId="19" xfId="3" applyBorder="1" applyAlignment="1">
      <alignment horizontal="left" vertical="top"/>
    </xf>
    <xf numFmtId="0" fontId="3" fillId="0" borderId="18" xfId="3" applyBorder="1" applyAlignment="1">
      <alignment horizontal="left" vertical="top"/>
    </xf>
    <xf numFmtId="0" fontId="0" fillId="0" borderId="0" xfId="0" quotePrefix="1" applyAlignment="1">
      <alignment horizontal="left"/>
    </xf>
    <xf numFmtId="0" fontId="0" fillId="3" borderId="0" xfId="0" quotePrefix="1" applyFill="1" applyAlignment="1">
      <alignment horizontal="left"/>
    </xf>
    <xf numFmtId="0" fontId="2" fillId="0" borderId="18" xfId="2" applyBorder="1" applyAlignment="1">
      <alignment horizontal="center" vertical="top"/>
    </xf>
    <xf numFmtId="0" fontId="3" fillId="0" borderId="4" xfId="3" quotePrefix="1" applyBorder="1" applyAlignment="1">
      <alignment horizontal="center" vertical="top" wrapText="1"/>
    </xf>
    <xf numFmtId="0" fontId="13" fillId="0" borderId="0" xfId="0" quotePrefix="1" applyFont="1" applyAlignment="1">
      <alignment horizontal="left"/>
    </xf>
    <xf numFmtId="0" fontId="13" fillId="0" borderId="0" xfId="0" quotePrefix="1" applyFont="1" applyAlignment="1">
      <alignment horizontal="left" vertical="top" wrapText="1"/>
    </xf>
    <xf numFmtId="0" fontId="6" fillId="0" borderId="0" xfId="5" applyAlignment="1">
      <alignment horizontal="left" vertical="center" wrapText="1"/>
    </xf>
    <xf numFmtId="0" fontId="6" fillId="0" borderId="0" xfId="5" applyAlignment="1">
      <alignment horizontal="left" vertical="top" wrapText="1"/>
    </xf>
    <xf numFmtId="0" fontId="6" fillId="0" borderId="42" xfId="5" applyBorder="1" applyAlignment="1">
      <alignment horizontal="left" vertical="top" wrapText="1"/>
    </xf>
    <xf numFmtId="0" fontId="3" fillId="0" borderId="42" xfId="3" quotePrefix="1" applyBorder="1" applyAlignment="1">
      <alignment horizontal="left" vertical="top" wrapText="1"/>
    </xf>
    <xf numFmtId="0" fontId="3" fillId="0" borderId="42" xfId="3" quotePrefix="1" applyBorder="1" applyAlignment="1">
      <alignment horizontal="left" vertical="center" wrapText="1"/>
    </xf>
    <xf numFmtId="0" fontId="6" fillId="0" borderId="0" xfId="5"/>
    <xf numFmtId="0" fontId="6" fillId="0" borderId="0" xfId="5" applyAlignment="1">
      <alignment wrapText="1"/>
    </xf>
  </cellXfs>
  <cellStyles count="8">
    <cellStyle name="Comma" xfId="6" builtinId="3"/>
    <cellStyle name="Heading 1" xfId="2" builtinId="16"/>
    <cellStyle name="Heading 2" xfId="3" builtinId="17"/>
    <cellStyle name="Heading 3" xfId="4" builtinId="18"/>
    <cellStyle name="Hyperlink" xfId="5" builtinId="8"/>
    <cellStyle name="Normal" xfId="0" builtinId="0"/>
    <cellStyle name="Normal 2" xfId="7"/>
    <cellStyle name="Percent" xfId="1" builtinId="5"/>
  </cellStyles>
  <dxfs count="0"/>
  <tableStyles count="0" defaultTableStyle="TableStyleMedium2" defaultPivotStyle="PivotStyleLight16"/>
  <colors>
    <mruColors>
      <color rgb="FFAA71D5"/>
      <color rgb="FF9751C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Deaths and Drugs</a:t>
            </a:r>
            <a:r>
              <a:rPr lang="en-US" baseline="0"/>
              <a:t> Dispensed in Washington State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tx>
            <c:strRef>
              <c:f>Tables!$F$4</c:f>
              <c:strCache>
                <c:ptCount val="1"/>
                <c:pt idx="0">
                  <c:v>Assisted Suicide Deaths*</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Tables!$F$5:$F$12</c:f>
              <c:numCache>
                <c:formatCode>#,##0</c:formatCode>
                <c:ptCount val="8"/>
                <c:pt idx="0">
                  <c:v>36</c:v>
                </c:pt>
                <c:pt idx="1">
                  <c:v>51</c:v>
                </c:pt>
                <c:pt idx="2">
                  <c:v>70</c:v>
                </c:pt>
                <c:pt idx="3">
                  <c:v>83</c:v>
                </c:pt>
                <c:pt idx="4">
                  <c:v>119</c:v>
                </c:pt>
                <c:pt idx="5">
                  <c:v>126</c:v>
                </c:pt>
                <c:pt idx="6">
                  <c:v>166</c:v>
                </c:pt>
                <c:pt idx="7">
                  <c:v>192</c:v>
                </c:pt>
              </c:numCache>
            </c:numRef>
          </c:val>
        </c:ser>
        <c:ser>
          <c:idx val="4"/>
          <c:order val="4"/>
          <c:tx>
            <c:strRef>
              <c:f>Tables!$K$4</c:f>
              <c:strCache>
                <c:ptCount val="1"/>
                <c:pt idx="0">
                  <c:v>Drugs Dispensed*</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Tables!$K$5:$K$12</c:f>
              <c:numCache>
                <c:formatCode>#,##0</c:formatCode>
                <c:ptCount val="8"/>
                <c:pt idx="0">
                  <c:v>63</c:v>
                </c:pt>
                <c:pt idx="1">
                  <c:v>87</c:v>
                </c:pt>
                <c:pt idx="2">
                  <c:v>103</c:v>
                </c:pt>
                <c:pt idx="3">
                  <c:v>121</c:v>
                </c:pt>
                <c:pt idx="4">
                  <c:v>173</c:v>
                </c:pt>
                <c:pt idx="5">
                  <c:v>176</c:v>
                </c:pt>
                <c:pt idx="6">
                  <c:v>213</c:v>
                </c:pt>
                <c:pt idx="7">
                  <c:v>248</c:v>
                </c:pt>
              </c:numCache>
            </c:numRef>
          </c:val>
        </c:ser>
        <c:dLbls>
          <c:dLblPos val="outEnd"/>
          <c:showLegendKey val="0"/>
          <c:showVal val="1"/>
          <c:showCatName val="0"/>
          <c:showSerName val="0"/>
          <c:showPercent val="0"/>
          <c:showBubbleSize val="0"/>
        </c:dLbls>
        <c:gapWidth val="219"/>
        <c:overlap val="-27"/>
        <c:axId val="191761864"/>
        <c:axId val="191760688"/>
        <c:extLst>
          <c:ext xmlns:c15="http://schemas.microsoft.com/office/drawing/2012/chart" uri="{02D57815-91ED-43cb-92C2-25804820EDAC}">
            <c15:filteredBarSeries>
              <c15:ser>
                <c:idx val="0"/>
                <c:order val="0"/>
                <c:tx>
                  <c:strRef>
                    <c:extLst>
                      <c:ext uri="{02D57815-91ED-43cb-92C2-25804820EDAC}">
                        <c15:formulaRef>
                          <c15:sqref>Tables!$C$4</c15:sqref>
                        </c15:formulaRef>
                      </c:ext>
                    </c:extLst>
                    <c:strCache>
                      <c:ptCount val="1"/>
                      <c:pt idx="0">
                        <c:v>Population①</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Tables!$C$5:$C$12</c15:sqref>
                        </c15:formulaRef>
                      </c:ext>
                    </c:extLst>
                    <c:numCache>
                      <c:formatCode>#,##0</c:formatCode>
                      <c:ptCount val="8"/>
                      <c:pt idx="0">
                        <c:v>6672159</c:v>
                      </c:pt>
                      <c:pt idx="1">
                        <c:v>6741911</c:v>
                      </c:pt>
                      <c:pt idx="2">
                        <c:v>6822112</c:v>
                      </c:pt>
                      <c:pt idx="3">
                        <c:v>6896325</c:v>
                      </c:pt>
                      <c:pt idx="4">
                        <c:v>6973742</c:v>
                      </c:pt>
                      <c:pt idx="5">
                        <c:v>7061530</c:v>
                      </c:pt>
                      <c:pt idx="6">
                        <c:v>7170351</c:v>
                      </c:pt>
                      <c:pt idx="7">
                        <c:v>7288000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Tables!$D$5:$D$12</c15:sqref>
                        </c15:formulaRef>
                      </c:ext>
                    </c:extLst>
                    <c:numCache>
                      <c:formatCode>#,##0</c:formatCode>
                      <c:ptCount val="8"/>
                      <c:pt idx="0">
                        <c:v>48270</c:v>
                      </c:pt>
                      <c:pt idx="1">
                        <c:v>48146</c:v>
                      </c:pt>
                      <c:pt idx="2">
                        <c:v>49691</c:v>
                      </c:pt>
                      <c:pt idx="3">
                        <c:v>50105</c:v>
                      </c:pt>
                      <c:pt idx="4">
                        <c:v>51264</c:v>
                      </c:pt>
                      <c:pt idx="5">
                        <c:v>52099</c:v>
                      </c:pt>
                      <c:pt idx="6">
                        <c:v>54595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Tables!$E$5:$E$12</c15:sqref>
                        </c15:formulaRef>
                      </c:ext>
                    </c:extLst>
                    <c:numCache>
                      <c:formatCode>#,##0.0</c:formatCode>
                      <c:ptCount val="8"/>
                      <c:pt idx="0">
                        <c:v>723.45398243656962</c:v>
                      </c:pt>
                      <c:pt idx="1">
                        <c:v>714.12986614626038</c:v>
                      </c:pt>
                      <c:pt idx="2">
                        <c:v>728.38147482773672</c:v>
                      </c:pt>
                      <c:pt idx="3">
                        <c:v>726.54638521241384</c:v>
                      </c:pt>
                      <c:pt idx="4">
                        <c:v>735.10032347052697</c:v>
                      </c:pt>
                      <c:pt idx="5">
                        <c:v>737.78628710775149</c:v>
                      </c:pt>
                      <c:pt idx="6">
                        <c:v>761.3992676230215</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Tables!$L$4</c15:sqref>
                        </c15:formulaRef>
                      </c:ext>
                    </c:extLst>
                    <c:strCache>
                      <c:ptCount val="1"/>
                      <c:pt idx="0">
                        <c:v>Deaths as Percentage of Drugs Dispensed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Tables!$L$5:$L$12</c15:sqref>
                        </c15:formulaRef>
                      </c:ext>
                    </c:extLst>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Tables!$M$4</c15:sqref>
                        </c15:formulaRef>
                      </c:ext>
                    </c:extLst>
                    <c:strCache>
                      <c:ptCount val="1"/>
                      <c:pt idx="0">
                        <c:v>Drugs Dispensed per 100,000 Population</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Tables!$M$5:$M$12</c15:sqref>
                        </c15:formulaRef>
                      </c:ext>
                    </c:extLst>
                    <c:numCache>
                      <c:formatCode>0.0</c:formatCode>
                      <c:ptCount val="8"/>
                      <c:pt idx="0">
                        <c:v>0.9442221026207559</c:v>
                      </c:pt>
                      <c:pt idx="1">
                        <c:v>1.2904353083272682</c:v>
                      </c:pt>
                      <c:pt idx="2">
                        <c:v>1.5097963797721292</c:v>
                      </c:pt>
                      <c:pt idx="3">
                        <c:v>1.7545576810837655</c:v>
                      </c:pt>
                      <c:pt idx="4">
                        <c:v>2.4807341596520205</c:v>
                      </c:pt>
                      <c:pt idx="5">
                        <c:v>2.492377714178089</c:v>
                      </c:pt>
                      <c:pt idx="6">
                        <c:v>2.9705658760638078</c:v>
                      </c:pt>
                      <c:pt idx="7">
                        <c:v>3.402854006586169</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Tables!$N$4</c15:sqref>
                        </c15:formulaRef>
                      </c:ext>
                    </c:extLst>
                    <c:strCache>
                      <c:ptCount val="1"/>
                      <c:pt idx="0">
                        <c:v>Assisted Suicide per 100,000 Population</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Tables!$N$5:$N$12</c15:sqref>
                        </c15:formulaRef>
                      </c:ext>
                    </c:extLst>
                    <c:numCache>
                      <c:formatCode>#,##0.0</c:formatCode>
                      <c:ptCount val="8"/>
                      <c:pt idx="0">
                        <c:v>0.53955548721186053</c:v>
                      </c:pt>
                      <c:pt idx="1">
                        <c:v>0.75646207729529513</c:v>
                      </c:pt>
                      <c:pt idx="2">
                        <c:v>1.0260752095538743</c:v>
                      </c:pt>
                      <c:pt idx="3">
                        <c:v>1.2035395663632442</c:v>
                      </c:pt>
                      <c:pt idx="4">
                        <c:v>1.7064009537490776</c:v>
                      </c:pt>
                      <c:pt idx="5">
                        <c:v>1.7843158635593137</c:v>
                      </c:pt>
                      <c:pt idx="6">
                        <c:v>2.3150888987163944</c:v>
                      </c:pt>
                      <c:pt idx="7">
                        <c:v>2.6344676180021955</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Tables!$O$4</c15:sqref>
                        </c15:formulaRef>
                      </c:ext>
                    </c:extLst>
                    <c:strCache>
                      <c:ptCount val="1"/>
                      <c:pt idx="0">
                        <c:v>Assisted Suicide as  % of All Deaths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Tables!$O$5:$O$12</c15:sqref>
                        </c15:formulaRef>
                      </c:ext>
                    </c:extLst>
                    <c:numCache>
                      <c:formatCode>0.0%</c:formatCode>
                      <c:ptCount val="8"/>
                      <c:pt idx="0">
                        <c:v>7.4580484773151029E-4</c:v>
                      </c:pt>
                      <c:pt idx="1">
                        <c:v>1.0592780293274622E-3</c:v>
                      </c:pt>
                      <c:pt idx="2">
                        <c:v>1.4087058018554667E-3</c:v>
                      </c:pt>
                      <c:pt idx="3">
                        <c:v>1.6565213052589561E-3</c:v>
                      </c:pt>
                      <c:pt idx="4">
                        <c:v>2.3213171036204744E-3</c:v>
                      </c:pt>
                      <c:pt idx="5">
                        <c:v>2.4184725234649416E-3</c:v>
                      </c:pt>
                      <c:pt idx="6">
                        <c:v>3.0405714809048448E-3</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Tables!$P$4</c15:sqref>
                        </c15:formulaRef>
                      </c:ext>
                    </c:extLst>
                    <c:strCache>
                      <c:ptCount val="1"/>
                      <c:pt idx="0">
                        <c:v>Prescribing Physicians*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Tables!$P$5:$P$12</c15:sqref>
                        </c15:formulaRef>
                      </c:ext>
                    </c:extLst>
                    <c:numCache>
                      <c:formatCode>#,##0</c:formatCode>
                      <c:ptCount val="8"/>
                      <c:pt idx="0">
                        <c:v>53</c:v>
                      </c:pt>
                      <c:pt idx="1">
                        <c:v>68</c:v>
                      </c:pt>
                      <c:pt idx="2">
                        <c:v>80</c:v>
                      </c:pt>
                      <c:pt idx="3">
                        <c:v>87</c:v>
                      </c:pt>
                      <c:pt idx="4">
                        <c:v>89</c:v>
                      </c:pt>
                      <c:pt idx="5">
                        <c:v>109</c:v>
                      </c:pt>
                      <c:pt idx="6">
                        <c:v>142</c:v>
                      </c:pt>
                      <c:pt idx="7">
                        <c:v>140</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Tables!$Q$4</c15:sqref>
                        </c15:formulaRef>
                      </c:ext>
                    </c:extLst>
                    <c:strCache>
                      <c:ptCount val="1"/>
                      <c:pt idx="0">
                        <c:v>Percentage of All Licensed Physicians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Tables!$Q$5:$Q$12</c15:sqref>
                        </c15:formulaRef>
                      </c:ext>
                    </c:extLst>
                    <c:numCache>
                      <c:formatCode>0.0%</c:formatCode>
                      <c:ptCount val="8"/>
                      <c:pt idx="0">
                        <c:v>2.1483583299554115E-3</c:v>
                      </c:pt>
                      <c:pt idx="1">
                        <c:v>2.7053908891983289E-3</c:v>
                      </c:pt>
                      <c:pt idx="2">
                        <c:v>3.1028196873909165E-3</c:v>
                      </c:pt>
                      <c:pt idx="3">
                        <c:v>3.3247984102113349E-3</c:v>
                      </c:pt>
                      <c:pt idx="4">
                        <c:v>3.3539342779620139E-3</c:v>
                      </c:pt>
                      <c:pt idx="5">
                        <c:v>4.0304688655524333E-3</c:v>
                      </c:pt>
                      <c:pt idx="6">
                        <c:v>5.1278347537194856E-3</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Tables!$R$4</c15:sqref>
                        </c15:formulaRef>
                      </c:ext>
                    </c:extLst>
                    <c:strCache>
                      <c:ptCount val="1"/>
                      <c:pt idx="0">
                        <c:v>Dispensing Pharmacists*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Tables!$R$5:$R$12</c15:sqref>
                        </c15:formulaRef>
                      </c:ext>
                    </c:extLst>
                    <c:numCache>
                      <c:formatCode>General</c:formatCode>
                      <c:ptCount val="8"/>
                      <c:pt idx="0">
                        <c:v>29</c:v>
                      </c:pt>
                      <c:pt idx="1">
                        <c:v>40</c:v>
                      </c:pt>
                      <c:pt idx="2">
                        <c:v>46</c:v>
                      </c:pt>
                      <c:pt idx="3">
                        <c:v>30</c:v>
                      </c:pt>
                      <c:pt idx="4">
                        <c:v>23</c:v>
                      </c:pt>
                      <c:pt idx="5">
                        <c:v>57</c:v>
                      </c:pt>
                      <c:pt idx="6">
                        <c:v>49</c:v>
                      </c:pt>
                      <c:pt idx="7">
                        <c:v>47</c:v>
                      </c:pt>
                    </c:numCache>
                  </c:numRef>
                </c:val>
              </c15:ser>
            </c15:filteredBarSeries>
            <c15:filteredBarSeries>
              <c15:ser>
                <c:idx val="12"/>
                <c:order val="12"/>
                <c:tx>
                  <c:strRef>
                    <c:extLst xmlns:c15="http://schemas.microsoft.com/office/drawing/2012/chart">
                      <c:ext xmlns:c15="http://schemas.microsoft.com/office/drawing/2012/chart" uri="{02D57815-91ED-43cb-92C2-25804820EDAC}">
                        <c15:formulaRef>
                          <c15:sqref>Tables!$S$4</c15:sqref>
                        </c15:formulaRef>
                      </c:ext>
                    </c:extLst>
                    <c:strCache>
                      <c:ptCount val="1"/>
                      <c:pt idx="0">
                        <c:v>Percentage of All Licensed Pharmacists</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Tables!$S$5:$S$12</c15:sqref>
                        </c15:formulaRef>
                      </c:ext>
                    </c:extLst>
                    <c:numCache>
                      <c:formatCode>0.0%</c:formatCode>
                      <c:ptCount val="8"/>
                      <c:pt idx="0">
                        <c:v>3.5296981499513143E-3</c:v>
                      </c:pt>
                      <c:pt idx="1">
                        <c:v>4.6750818139317434E-3</c:v>
                      </c:pt>
                      <c:pt idx="2">
                        <c:v>5.1912876650490915E-3</c:v>
                      </c:pt>
                      <c:pt idx="3">
                        <c:v>3.3396415451408213E-3</c:v>
                      </c:pt>
                      <c:pt idx="4">
                        <c:v>2.4760469372375931E-3</c:v>
                      </c:pt>
                      <c:pt idx="5">
                        <c:v>6.0696411457778722E-3</c:v>
                      </c:pt>
                      <c:pt idx="6">
                        <c:v>5.089851459437E-3</c:v>
                      </c:pt>
                    </c:numCache>
                  </c:numRef>
                </c:val>
              </c15:ser>
            </c15:filteredBarSeries>
          </c:ext>
        </c:extLst>
      </c:barChart>
      <c:catAx>
        <c:axId val="191761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0688"/>
        <c:crosses val="autoZero"/>
        <c:auto val="1"/>
        <c:lblAlgn val="ctr"/>
        <c:lblOffset val="100"/>
        <c:noMultiLvlLbl val="0"/>
      </c:catAx>
      <c:valAx>
        <c:axId val="191760688"/>
        <c:scaling>
          <c:orientation val="minMax"/>
          <c:max val="260"/>
          <c:min val="3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18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vs.</a:t>
            </a:r>
            <a:r>
              <a:rPr lang="en-US" baseline="0"/>
              <a:t> Other Outcomes in Washington State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Tables!$F$4</c:f>
              <c:strCache>
                <c:ptCount val="1"/>
                <c:pt idx="0">
                  <c:v>Assisted Suicide Deaths*</c:v>
                </c:pt>
              </c:strCache>
            </c:strRef>
          </c:tx>
          <c:spPr>
            <a:solidFill>
              <a:srgbClr val="00206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Tables!$F$5:$F$12</c:f>
              <c:numCache>
                <c:formatCode>#,##0</c:formatCode>
                <c:ptCount val="8"/>
                <c:pt idx="0">
                  <c:v>36</c:v>
                </c:pt>
                <c:pt idx="1">
                  <c:v>51</c:v>
                </c:pt>
                <c:pt idx="2">
                  <c:v>70</c:v>
                </c:pt>
                <c:pt idx="3">
                  <c:v>83</c:v>
                </c:pt>
                <c:pt idx="4">
                  <c:v>119</c:v>
                </c:pt>
                <c:pt idx="5">
                  <c:v>126</c:v>
                </c:pt>
                <c:pt idx="6">
                  <c:v>166</c:v>
                </c:pt>
                <c:pt idx="7">
                  <c:v>192</c:v>
                </c:pt>
              </c:numCache>
            </c:numRef>
          </c:val>
        </c:ser>
        <c:ser>
          <c:idx val="1"/>
          <c:order val="1"/>
          <c:tx>
            <c:strRef>
              <c:f>Tables!$G$4</c:f>
              <c:strCache>
                <c:ptCount val="1"/>
                <c:pt idx="0">
                  <c:v>Died Without Ingesting*</c:v>
                </c:pt>
              </c:strCache>
            </c:strRef>
          </c:tx>
          <c:spPr>
            <a:solidFill>
              <a:schemeClr val="accent6">
                <a:lumMod val="50000"/>
              </a:schemeClr>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Tables!$G$5:$G$12</c:f>
              <c:numCache>
                <c:formatCode>#,##0</c:formatCode>
                <c:ptCount val="8"/>
                <c:pt idx="0">
                  <c:v>7</c:v>
                </c:pt>
                <c:pt idx="1">
                  <c:v>15</c:v>
                </c:pt>
                <c:pt idx="2">
                  <c:v>19</c:v>
                </c:pt>
                <c:pt idx="3">
                  <c:v>18</c:v>
                </c:pt>
                <c:pt idx="4">
                  <c:v>26</c:v>
                </c:pt>
                <c:pt idx="5">
                  <c:v>17</c:v>
                </c:pt>
                <c:pt idx="6">
                  <c:v>24</c:v>
                </c:pt>
                <c:pt idx="7">
                  <c:v>36</c:v>
                </c:pt>
              </c:numCache>
            </c:numRef>
          </c:val>
        </c:ser>
        <c:ser>
          <c:idx val="2"/>
          <c:order val="2"/>
          <c:tx>
            <c:strRef>
              <c:f>Tables!$H$4</c:f>
              <c:strCache>
                <c:ptCount val="1"/>
                <c:pt idx="0">
                  <c:v>Died: Ingestion Status Unknown*</c:v>
                </c:pt>
              </c:strCache>
            </c:strRef>
          </c:tx>
          <c:spPr>
            <a:solidFill>
              <a:schemeClr val="accent4"/>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Tables!$H$5:$H$12</c:f>
              <c:numCache>
                <c:formatCode>#,##0</c:formatCode>
                <c:ptCount val="8"/>
                <c:pt idx="0">
                  <c:v>19</c:v>
                </c:pt>
                <c:pt idx="1">
                  <c:v>21</c:v>
                </c:pt>
                <c:pt idx="2">
                  <c:v>13</c:v>
                </c:pt>
                <c:pt idx="3">
                  <c:v>20</c:v>
                </c:pt>
                <c:pt idx="4">
                  <c:v>17</c:v>
                </c:pt>
                <c:pt idx="5">
                  <c:v>29</c:v>
                </c:pt>
                <c:pt idx="6">
                  <c:v>12</c:v>
                </c:pt>
                <c:pt idx="7">
                  <c:v>12</c:v>
                </c:pt>
              </c:numCache>
            </c:numRef>
          </c:val>
        </c:ser>
        <c:ser>
          <c:idx val="3"/>
          <c:order val="3"/>
          <c:tx>
            <c:strRef>
              <c:f>Tables!$I$4</c:f>
              <c:strCache>
                <c:ptCount val="1"/>
                <c:pt idx="0">
                  <c:v>Status Unknown</c:v>
                </c:pt>
              </c:strCache>
            </c:strRef>
          </c:tx>
          <c:spPr>
            <a:solidFill>
              <a:srgbClr val="FF000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Tables!$I$5:$I$12</c:f>
              <c:numCache>
                <c:formatCode>#,##0</c:formatCode>
                <c:ptCount val="8"/>
                <c:pt idx="0">
                  <c:v>1</c:v>
                </c:pt>
                <c:pt idx="1">
                  <c:v>0</c:v>
                </c:pt>
                <c:pt idx="2">
                  <c:v>1</c:v>
                </c:pt>
                <c:pt idx="3">
                  <c:v>0</c:v>
                </c:pt>
                <c:pt idx="4">
                  <c:v>11</c:v>
                </c:pt>
                <c:pt idx="5">
                  <c:v>4</c:v>
                </c:pt>
                <c:pt idx="6">
                  <c:v>11</c:v>
                </c:pt>
                <c:pt idx="7">
                  <c:v>8</c:v>
                </c:pt>
              </c:numCache>
            </c:numRef>
          </c:val>
        </c:ser>
        <c:dLbls>
          <c:showLegendKey val="0"/>
          <c:showVal val="0"/>
          <c:showCatName val="0"/>
          <c:showSerName val="0"/>
          <c:showPercent val="0"/>
          <c:showBubbleSize val="0"/>
        </c:dLbls>
        <c:gapWidth val="219"/>
        <c:overlap val="100"/>
        <c:axId val="337320120"/>
        <c:axId val="337313848"/>
      </c:barChart>
      <c:catAx>
        <c:axId val="33732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3848"/>
        <c:crosses val="autoZero"/>
        <c:auto val="1"/>
        <c:lblAlgn val="ctr"/>
        <c:lblOffset val="100"/>
        <c:noMultiLvlLbl val="0"/>
      </c:catAx>
      <c:valAx>
        <c:axId val="337313848"/>
        <c:scaling>
          <c:orientation val="minMax"/>
          <c:max val="26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2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Deaths as Percentage of Drugs Dispensed in</a:t>
            </a:r>
            <a:r>
              <a:rPr lang="en-US" baseline="0"/>
              <a:t> Washington State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Tables!$L$4</c:f>
              <c:strCache>
                <c:ptCount val="1"/>
                <c:pt idx="0">
                  <c:v>Deaths as Percentage of Drugs Dispensed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Tables!$L$5:$L$12</c:f>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ser>
        <c:dLbls>
          <c:dLblPos val="outEnd"/>
          <c:showLegendKey val="0"/>
          <c:showVal val="1"/>
          <c:showCatName val="0"/>
          <c:showSerName val="0"/>
          <c:showPercent val="0"/>
          <c:showBubbleSize val="0"/>
        </c:dLbls>
        <c:gapWidth val="219"/>
        <c:overlap val="-27"/>
        <c:axId val="191758728"/>
        <c:axId val="191759120"/>
        <c:extLst/>
      </c:barChart>
      <c:catAx>
        <c:axId val="1917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59120"/>
        <c:crosses val="autoZero"/>
        <c:auto val="1"/>
        <c:lblAlgn val="ctr"/>
        <c:lblOffset val="100"/>
        <c:noMultiLvlLbl val="0"/>
      </c:catAx>
      <c:valAx>
        <c:axId val="191759120"/>
        <c:scaling>
          <c:orientation val="minMax"/>
          <c:max val="1"/>
          <c:min val="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5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Drugs Dispensed and Assisted Suicide Rates Per 100,000 Population</a:t>
            </a:r>
            <a:endParaRPr lang="en-US" sz="1400">
              <a:effectLst/>
            </a:endParaRPr>
          </a:p>
          <a:p>
            <a:pPr>
              <a:defRPr/>
            </a:pPr>
            <a:r>
              <a:rPr lang="en-US" sz="1400" b="0" i="0" baseline="0">
                <a:effectLst/>
              </a:rPr>
              <a:t>and as Percentage of All Deaths  in Washington State</a:t>
            </a:r>
            <a:endParaRPr lang="en-US"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Tables!$M$4</c:f>
              <c:strCache>
                <c:ptCount val="1"/>
                <c:pt idx="0">
                  <c:v>Drugs Dispensed per 100,000 Population</c:v>
                </c:pt>
              </c:strCache>
            </c:strRef>
          </c:tx>
          <c:spPr>
            <a:solidFill>
              <a:srgbClr val="7030A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Tables!$M$5:$M$12</c:f>
              <c:numCache>
                <c:formatCode>0.0</c:formatCode>
                <c:ptCount val="8"/>
                <c:pt idx="0">
                  <c:v>0.9442221026207559</c:v>
                </c:pt>
                <c:pt idx="1">
                  <c:v>1.2904353083272682</c:v>
                </c:pt>
                <c:pt idx="2">
                  <c:v>1.5097963797721292</c:v>
                </c:pt>
                <c:pt idx="3">
                  <c:v>1.7545576810837655</c:v>
                </c:pt>
                <c:pt idx="4">
                  <c:v>2.4807341596520205</c:v>
                </c:pt>
                <c:pt idx="5">
                  <c:v>2.492377714178089</c:v>
                </c:pt>
                <c:pt idx="6">
                  <c:v>2.9705658760638078</c:v>
                </c:pt>
                <c:pt idx="7">
                  <c:v>3.402854006586169</c:v>
                </c:pt>
              </c:numCache>
            </c:numRef>
          </c:val>
        </c:ser>
        <c:ser>
          <c:idx val="7"/>
          <c:order val="7"/>
          <c:tx>
            <c:strRef>
              <c:f>Tables!$N$4</c:f>
              <c:strCache>
                <c:ptCount val="1"/>
                <c:pt idx="0">
                  <c:v>Assisted Suicide per 100,000 Population</c:v>
                </c:pt>
              </c:strCache>
            </c:strRef>
          </c:tx>
          <c:spPr>
            <a:solidFill>
              <a:srgbClr val="00206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Tables!$N$5:$N$12</c:f>
              <c:numCache>
                <c:formatCode>#,##0.0</c:formatCode>
                <c:ptCount val="8"/>
                <c:pt idx="0">
                  <c:v>0.53955548721186053</c:v>
                </c:pt>
                <c:pt idx="1">
                  <c:v>0.75646207729529513</c:v>
                </c:pt>
                <c:pt idx="2">
                  <c:v>1.0260752095538743</c:v>
                </c:pt>
                <c:pt idx="3">
                  <c:v>1.2035395663632442</c:v>
                </c:pt>
                <c:pt idx="4">
                  <c:v>1.7064009537490776</c:v>
                </c:pt>
                <c:pt idx="5">
                  <c:v>1.7843158635593137</c:v>
                </c:pt>
                <c:pt idx="6">
                  <c:v>2.3150888987163944</c:v>
                </c:pt>
                <c:pt idx="7">
                  <c:v>2.6344676180021955</c:v>
                </c:pt>
              </c:numCache>
            </c:numRef>
          </c:val>
        </c:ser>
        <c:dLbls>
          <c:showLegendKey val="0"/>
          <c:showVal val="0"/>
          <c:showCatName val="0"/>
          <c:showSerName val="0"/>
          <c:showPercent val="0"/>
          <c:showBubbleSize val="0"/>
        </c:dLbls>
        <c:gapWidth val="219"/>
        <c:axId val="191759512"/>
        <c:axId val="191761080"/>
        <c:extLst>
          <c:ext xmlns:c15="http://schemas.microsoft.com/office/drawing/2012/chart" uri="{02D57815-91ED-43cb-92C2-25804820EDAC}">
            <c15:filteredBarSeries>
              <c15:ser>
                <c:idx val="0"/>
                <c:order val="0"/>
                <c:tx>
                  <c:strRef>
                    <c:extLst>
                      <c:ext uri="{02D57815-91ED-43cb-92C2-25804820EDAC}">
                        <c15:formulaRef>
                          <c15:sqref>Tables!$C$4</c15:sqref>
                        </c15:formulaRef>
                      </c:ext>
                    </c:extLst>
                    <c:strCache>
                      <c:ptCount val="1"/>
                      <c:pt idx="0">
                        <c:v>Population①</c:v>
                      </c:pt>
                    </c:strCache>
                  </c:strRef>
                </c:tx>
                <c:spPr>
                  <a:solidFill>
                    <a:schemeClr val="accent1"/>
                  </a:solidFill>
                  <a:ln>
                    <a:noFill/>
                  </a:ln>
                  <a:effectLst/>
                </c:spPr>
                <c:invertIfNegative val="0"/>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Tables!$C$5:$C$12</c15:sqref>
                        </c15:formulaRef>
                      </c:ext>
                    </c:extLst>
                    <c:numCache>
                      <c:formatCode>#,##0</c:formatCode>
                      <c:ptCount val="8"/>
                      <c:pt idx="0">
                        <c:v>6672159</c:v>
                      </c:pt>
                      <c:pt idx="1">
                        <c:v>6741911</c:v>
                      </c:pt>
                      <c:pt idx="2">
                        <c:v>6822112</c:v>
                      </c:pt>
                      <c:pt idx="3">
                        <c:v>6896325</c:v>
                      </c:pt>
                      <c:pt idx="4">
                        <c:v>6973742</c:v>
                      </c:pt>
                      <c:pt idx="5">
                        <c:v>7061530</c:v>
                      </c:pt>
                      <c:pt idx="6">
                        <c:v>7170351</c:v>
                      </c:pt>
                      <c:pt idx="7">
                        <c:v>7288000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Tables!$D$5:$D$12</c15:sqref>
                        </c15:formulaRef>
                      </c:ext>
                    </c:extLst>
                    <c:numCache>
                      <c:formatCode>#,##0</c:formatCode>
                      <c:ptCount val="8"/>
                      <c:pt idx="0">
                        <c:v>48270</c:v>
                      </c:pt>
                      <c:pt idx="1">
                        <c:v>48146</c:v>
                      </c:pt>
                      <c:pt idx="2">
                        <c:v>49691</c:v>
                      </c:pt>
                      <c:pt idx="3">
                        <c:v>50105</c:v>
                      </c:pt>
                      <c:pt idx="4">
                        <c:v>51264</c:v>
                      </c:pt>
                      <c:pt idx="5">
                        <c:v>52099</c:v>
                      </c:pt>
                      <c:pt idx="6">
                        <c:v>54595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Tables!$E$5:$E$12</c15:sqref>
                        </c15:formulaRef>
                      </c:ext>
                    </c:extLst>
                    <c:numCache>
                      <c:formatCode>#,##0.0</c:formatCode>
                      <c:ptCount val="8"/>
                      <c:pt idx="0">
                        <c:v>723.45398243656962</c:v>
                      </c:pt>
                      <c:pt idx="1">
                        <c:v>714.12986614626038</c:v>
                      </c:pt>
                      <c:pt idx="2">
                        <c:v>728.38147482773672</c:v>
                      </c:pt>
                      <c:pt idx="3">
                        <c:v>726.54638521241384</c:v>
                      </c:pt>
                      <c:pt idx="4">
                        <c:v>735.10032347052697</c:v>
                      </c:pt>
                      <c:pt idx="5">
                        <c:v>737.78628710775149</c:v>
                      </c:pt>
                      <c:pt idx="6">
                        <c:v>761.3992676230215</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Tables!$F$4</c15:sqref>
                        </c15:formulaRef>
                      </c:ext>
                    </c:extLst>
                    <c:strCache>
                      <c:ptCount val="1"/>
                      <c:pt idx="0">
                        <c:v>Assisted Suicide Deaths*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Tables!$F$5:$F$12</c15:sqref>
                        </c15:formulaRef>
                      </c:ext>
                    </c:extLst>
                    <c:numCache>
                      <c:formatCode>#,##0</c:formatCode>
                      <c:ptCount val="8"/>
                      <c:pt idx="0">
                        <c:v>36</c:v>
                      </c:pt>
                      <c:pt idx="1">
                        <c:v>51</c:v>
                      </c:pt>
                      <c:pt idx="2">
                        <c:v>70</c:v>
                      </c:pt>
                      <c:pt idx="3">
                        <c:v>83</c:v>
                      </c:pt>
                      <c:pt idx="4">
                        <c:v>119</c:v>
                      </c:pt>
                      <c:pt idx="5">
                        <c:v>126</c:v>
                      </c:pt>
                      <c:pt idx="6">
                        <c:v>166</c:v>
                      </c:pt>
                      <c:pt idx="7">
                        <c:v>192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Tables!$K$4</c15:sqref>
                        </c15:formulaRef>
                      </c:ext>
                    </c:extLst>
                    <c:strCache>
                      <c:ptCount val="1"/>
                      <c:pt idx="0">
                        <c:v>Drugs Dispensed*</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Tables!$K$5:$K$12</c15:sqref>
                        </c15:formulaRef>
                      </c:ext>
                    </c:extLst>
                    <c:numCache>
                      <c:formatCode>#,##0</c:formatCode>
                      <c:ptCount val="8"/>
                      <c:pt idx="0">
                        <c:v>63</c:v>
                      </c:pt>
                      <c:pt idx="1">
                        <c:v>87</c:v>
                      </c:pt>
                      <c:pt idx="2">
                        <c:v>103</c:v>
                      </c:pt>
                      <c:pt idx="3">
                        <c:v>121</c:v>
                      </c:pt>
                      <c:pt idx="4">
                        <c:v>173</c:v>
                      </c:pt>
                      <c:pt idx="5">
                        <c:v>176</c:v>
                      </c:pt>
                      <c:pt idx="6">
                        <c:v>213</c:v>
                      </c:pt>
                      <c:pt idx="7">
                        <c:v>248</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Tables!$L$4</c15:sqref>
                        </c15:formulaRef>
                      </c:ext>
                    </c:extLst>
                    <c:strCache>
                      <c:ptCount val="1"/>
                      <c:pt idx="0">
                        <c:v>Deaths as Percentage of Drugs Dispensed</c:v>
                      </c:pt>
                    </c:strCache>
                  </c:strRef>
                </c:tx>
                <c:spPr>
                  <a:solidFill>
                    <a:srgbClr val="7030A0"/>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Tables!$L$5:$L$12</c15:sqref>
                        </c15:formulaRef>
                      </c:ext>
                    </c:extLst>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Tables!$P$4</c15:sqref>
                        </c15:formulaRef>
                      </c:ext>
                    </c:extLst>
                    <c:strCache>
                      <c:ptCount val="1"/>
                      <c:pt idx="0">
                        <c:v>Prescribing Physicians*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Tables!$P$5:$P$12</c15:sqref>
                        </c15:formulaRef>
                      </c:ext>
                    </c:extLst>
                    <c:numCache>
                      <c:formatCode>#,##0</c:formatCode>
                      <c:ptCount val="8"/>
                      <c:pt idx="0">
                        <c:v>53</c:v>
                      </c:pt>
                      <c:pt idx="1">
                        <c:v>68</c:v>
                      </c:pt>
                      <c:pt idx="2">
                        <c:v>80</c:v>
                      </c:pt>
                      <c:pt idx="3">
                        <c:v>87</c:v>
                      </c:pt>
                      <c:pt idx="4">
                        <c:v>89</c:v>
                      </c:pt>
                      <c:pt idx="5">
                        <c:v>109</c:v>
                      </c:pt>
                      <c:pt idx="6">
                        <c:v>142</c:v>
                      </c:pt>
                      <c:pt idx="7">
                        <c:v>140</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Tables!$Q$4</c15:sqref>
                        </c15:formulaRef>
                      </c:ext>
                    </c:extLst>
                    <c:strCache>
                      <c:ptCount val="1"/>
                      <c:pt idx="0">
                        <c:v>Percentage of All Licensed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Tables!$Q$5:$Q$12</c15:sqref>
                        </c15:formulaRef>
                      </c:ext>
                    </c:extLst>
                    <c:numCache>
                      <c:formatCode>0.0%</c:formatCode>
                      <c:ptCount val="8"/>
                      <c:pt idx="0">
                        <c:v>2.1483583299554115E-3</c:v>
                      </c:pt>
                      <c:pt idx="1">
                        <c:v>2.7053908891983289E-3</c:v>
                      </c:pt>
                      <c:pt idx="2">
                        <c:v>3.1028196873909165E-3</c:v>
                      </c:pt>
                      <c:pt idx="3">
                        <c:v>3.3247984102113349E-3</c:v>
                      </c:pt>
                      <c:pt idx="4">
                        <c:v>3.3539342779620139E-3</c:v>
                      </c:pt>
                      <c:pt idx="5">
                        <c:v>4.0304688655524333E-3</c:v>
                      </c:pt>
                      <c:pt idx="6">
                        <c:v>5.1278347537194856E-3</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Tables!$R$4</c15:sqref>
                        </c15:formulaRef>
                      </c:ext>
                    </c:extLst>
                    <c:strCache>
                      <c:ptCount val="1"/>
                      <c:pt idx="0">
                        <c:v>Dispensing Pharmacists*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Tables!$R$5:$R$12</c15:sqref>
                        </c15:formulaRef>
                      </c:ext>
                    </c:extLst>
                    <c:numCache>
                      <c:formatCode>General</c:formatCode>
                      <c:ptCount val="8"/>
                      <c:pt idx="0">
                        <c:v>29</c:v>
                      </c:pt>
                      <c:pt idx="1">
                        <c:v>40</c:v>
                      </c:pt>
                      <c:pt idx="2">
                        <c:v>46</c:v>
                      </c:pt>
                      <c:pt idx="3">
                        <c:v>30</c:v>
                      </c:pt>
                      <c:pt idx="4">
                        <c:v>23</c:v>
                      </c:pt>
                      <c:pt idx="5">
                        <c:v>57</c:v>
                      </c:pt>
                      <c:pt idx="6">
                        <c:v>49</c:v>
                      </c:pt>
                      <c:pt idx="7">
                        <c:v>47</c:v>
                      </c:pt>
                    </c:numCache>
                  </c:numRef>
                </c:val>
              </c15:ser>
            </c15:filteredBarSeries>
            <c15:filteredBarSeries>
              <c15:ser>
                <c:idx val="12"/>
                <c:order val="12"/>
                <c:tx>
                  <c:strRef>
                    <c:extLst xmlns:c15="http://schemas.microsoft.com/office/drawing/2012/chart">
                      <c:ext xmlns:c15="http://schemas.microsoft.com/office/drawing/2012/chart" uri="{02D57815-91ED-43cb-92C2-25804820EDAC}">
                        <c15:formulaRef>
                          <c15:sqref>Tables!$S$4</c15:sqref>
                        </c15:formulaRef>
                      </c:ext>
                    </c:extLst>
                    <c:strCache>
                      <c:ptCount val="1"/>
                      <c:pt idx="0">
                        <c:v>Percentage of All Licensed Pharmacists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Tables!$S$5:$S$12</c15:sqref>
                        </c15:formulaRef>
                      </c:ext>
                    </c:extLst>
                    <c:numCache>
                      <c:formatCode>0.0%</c:formatCode>
                      <c:ptCount val="8"/>
                      <c:pt idx="0">
                        <c:v>3.5296981499513143E-3</c:v>
                      </c:pt>
                      <c:pt idx="1">
                        <c:v>4.6750818139317434E-3</c:v>
                      </c:pt>
                      <c:pt idx="2">
                        <c:v>5.1912876650490915E-3</c:v>
                      </c:pt>
                      <c:pt idx="3">
                        <c:v>3.3396415451408213E-3</c:v>
                      </c:pt>
                      <c:pt idx="4">
                        <c:v>2.4760469372375931E-3</c:v>
                      </c:pt>
                      <c:pt idx="5">
                        <c:v>6.0696411457778722E-3</c:v>
                      </c:pt>
                      <c:pt idx="6">
                        <c:v>5.089851459437E-3</c:v>
                      </c:pt>
                    </c:numCache>
                  </c:numRef>
                </c:val>
              </c15:ser>
            </c15:filteredBarSeries>
          </c:ext>
        </c:extLst>
      </c:barChart>
      <c:lineChart>
        <c:grouping val="standard"/>
        <c:varyColors val="0"/>
        <c:ser>
          <c:idx val="8"/>
          <c:order val="8"/>
          <c:tx>
            <c:strRef>
              <c:f>Tables!$O$4</c:f>
              <c:strCache>
                <c:ptCount val="1"/>
                <c:pt idx="0">
                  <c:v>Assisted Suicide as  % of All Deaths</c:v>
                </c:pt>
              </c:strCache>
            </c:strRef>
          </c:tx>
          <c:spPr>
            <a:ln w="28575" cap="rnd">
              <a:solidFill>
                <a:schemeClr val="accent5"/>
              </a:solidFill>
              <a:prstDash val="dash"/>
              <a:round/>
            </a:ln>
            <a:effectLst/>
          </c:spPr>
          <c:marker>
            <c:symbol val="none"/>
          </c:marker>
          <c:cat>
            <c:strRef>
              <c:f>Tables!$B$5:$B$12</c:f>
              <c:strCache>
                <c:ptCount val="8"/>
                <c:pt idx="0">
                  <c:v>2009</c:v>
                </c:pt>
                <c:pt idx="1">
                  <c:v>2010</c:v>
                </c:pt>
                <c:pt idx="2">
                  <c:v>2011</c:v>
                </c:pt>
                <c:pt idx="3">
                  <c:v>2012</c:v>
                </c:pt>
                <c:pt idx="4">
                  <c:v>2013</c:v>
                </c:pt>
                <c:pt idx="5">
                  <c:v>2014</c:v>
                </c:pt>
                <c:pt idx="6">
                  <c:v>2015</c:v>
                </c:pt>
                <c:pt idx="7">
                  <c:v>2016</c:v>
                </c:pt>
              </c:strCache>
            </c:strRef>
          </c:cat>
          <c:val>
            <c:numRef>
              <c:f>Tables!$O$5:$O$12</c:f>
              <c:numCache>
                <c:formatCode>0.0%</c:formatCode>
                <c:ptCount val="8"/>
                <c:pt idx="0">
                  <c:v>7.4580484773151029E-4</c:v>
                </c:pt>
                <c:pt idx="1">
                  <c:v>1.0592780293274622E-3</c:v>
                </c:pt>
                <c:pt idx="2">
                  <c:v>1.4087058018554667E-3</c:v>
                </c:pt>
                <c:pt idx="3">
                  <c:v>1.6565213052589561E-3</c:v>
                </c:pt>
                <c:pt idx="4">
                  <c:v>2.3213171036204744E-3</c:v>
                </c:pt>
                <c:pt idx="5">
                  <c:v>2.4184725234649416E-3</c:v>
                </c:pt>
                <c:pt idx="6">
                  <c:v>3.0405714809048448E-3</c:v>
                </c:pt>
              </c:numCache>
            </c:numRef>
          </c:val>
          <c:smooth val="0"/>
        </c:ser>
        <c:dLbls>
          <c:showLegendKey val="0"/>
          <c:showVal val="0"/>
          <c:showCatName val="0"/>
          <c:showSerName val="0"/>
          <c:showPercent val="0"/>
          <c:showBubbleSize val="0"/>
        </c:dLbls>
        <c:marker val="1"/>
        <c:smooth val="0"/>
        <c:axId val="191762256"/>
        <c:axId val="191761472"/>
      </c:lineChart>
      <c:catAx>
        <c:axId val="191759512"/>
        <c:scaling>
          <c:orientation val="minMax"/>
        </c:scaling>
        <c:delete val="0"/>
        <c:axPos val="b"/>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1080"/>
        <c:crosses val="autoZero"/>
        <c:auto val="1"/>
        <c:lblAlgn val="ctr"/>
        <c:lblOffset val="100"/>
        <c:noMultiLvlLbl val="0"/>
      </c:catAx>
      <c:valAx>
        <c:axId val="191761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100,000 Population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59512"/>
        <c:crosses val="autoZero"/>
        <c:crossBetween val="between"/>
      </c:valAx>
      <c:valAx>
        <c:axId val="19176147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Assisted Suicide as  Percent of All Deaths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2256"/>
        <c:crosses val="max"/>
        <c:crossBetween val="between"/>
      </c:valAx>
      <c:catAx>
        <c:axId val="191762256"/>
        <c:scaling>
          <c:orientation val="minMax"/>
        </c:scaling>
        <c:delete val="1"/>
        <c:axPos val="b"/>
        <c:numFmt formatCode="General" sourceLinked="1"/>
        <c:majorTickMark val="out"/>
        <c:minorTickMark val="none"/>
        <c:tickLblPos val="nextTo"/>
        <c:crossAx val="19176147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and Mortality</a:t>
            </a:r>
            <a:r>
              <a:rPr lang="en-US" baseline="0"/>
              <a:t> from All Causes </a:t>
            </a:r>
          </a:p>
          <a:p>
            <a:pPr>
              <a:defRPr/>
            </a:pPr>
            <a:r>
              <a:rPr lang="en-US" sz="1400" b="0" i="0" u="none" strike="noStrike" baseline="0">
                <a:effectLst/>
              </a:rPr>
              <a:t>Per 100,000 Population </a:t>
            </a:r>
            <a:r>
              <a:rPr lang="en-US" baseline="0"/>
              <a:t>in Washinton State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2"/>
          <c:tx>
            <c:strRef>
              <c:f>Tables!$E$4</c:f>
              <c:strCache>
                <c:ptCount val="1"/>
                <c:pt idx="0">
                  <c:v>Mortality per 100,000 Population</c:v>
                </c:pt>
              </c:strCache>
            </c:strRef>
          </c:tx>
          <c:spPr>
            <a:solidFill>
              <a:schemeClr val="accent3"/>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Tables!$E$5:$E$12</c:f>
              <c:numCache>
                <c:formatCode>#,##0.0</c:formatCode>
                <c:ptCount val="8"/>
                <c:pt idx="0">
                  <c:v>723.45398243656962</c:v>
                </c:pt>
                <c:pt idx="1">
                  <c:v>714.12986614626038</c:v>
                </c:pt>
                <c:pt idx="2">
                  <c:v>728.38147482773672</c:v>
                </c:pt>
                <c:pt idx="3">
                  <c:v>726.54638521241384</c:v>
                </c:pt>
                <c:pt idx="4">
                  <c:v>735.10032347052697</c:v>
                </c:pt>
                <c:pt idx="5">
                  <c:v>737.78628710775149</c:v>
                </c:pt>
                <c:pt idx="6">
                  <c:v>761.3992676230215</c:v>
                </c:pt>
              </c:numCache>
            </c:numRef>
          </c:val>
        </c:ser>
        <c:dLbls>
          <c:showLegendKey val="0"/>
          <c:showVal val="0"/>
          <c:showCatName val="0"/>
          <c:showSerName val="0"/>
          <c:showPercent val="0"/>
          <c:showBubbleSize val="0"/>
        </c:dLbls>
        <c:gapWidth val="219"/>
        <c:axId val="191763040"/>
        <c:axId val="191763824"/>
        <c:extLst>
          <c:ext xmlns:c15="http://schemas.microsoft.com/office/drawing/2012/chart" uri="{02D57815-91ED-43cb-92C2-25804820EDAC}">
            <c15:filteredBarSeries>
              <c15:ser>
                <c:idx val="0"/>
                <c:order val="0"/>
                <c:tx>
                  <c:strRef>
                    <c:extLst>
                      <c:ext uri="{02D57815-91ED-43cb-92C2-25804820EDAC}">
                        <c15:formulaRef>
                          <c15:sqref>Tables!$C$4</c15:sqref>
                        </c15:formulaRef>
                      </c:ext>
                    </c:extLst>
                    <c:strCache>
                      <c:ptCount val="1"/>
                      <c:pt idx="0">
                        <c:v>Population①</c:v>
                      </c:pt>
                    </c:strCache>
                  </c:strRef>
                </c:tx>
                <c:spPr>
                  <a:solidFill>
                    <a:schemeClr val="accent1"/>
                  </a:solidFill>
                  <a:ln>
                    <a:noFill/>
                  </a:ln>
                  <a:effectLst/>
                </c:spPr>
                <c:invertIfNegative val="0"/>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Tables!$C$5:$C$12</c15:sqref>
                        </c15:formulaRef>
                      </c:ext>
                    </c:extLst>
                    <c:numCache>
                      <c:formatCode>#,##0</c:formatCode>
                      <c:ptCount val="8"/>
                      <c:pt idx="0">
                        <c:v>6672159</c:v>
                      </c:pt>
                      <c:pt idx="1">
                        <c:v>6741911</c:v>
                      </c:pt>
                      <c:pt idx="2">
                        <c:v>6822112</c:v>
                      </c:pt>
                      <c:pt idx="3">
                        <c:v>6896325</c:v>
                      </c:pt>
                      <c:pt idx="4">
                        <c:v>6973742</c:v>
                      </c:pt>
                      <c:pt idx="5">
                        <c:v>7061530</c:v>
                      </c:pt>
                      <c:pt idx="6">
                        <c:v>7170351</c:v>
                      </c:pt>
                      <c:pt idx="7">
                        <c:v>7288000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Tables!$D$5:$D$12</c15:sqref>
                        </c15:formulaRef>
                      </c:ext>
                    </c:extLst>
                    <c:numCache>
                      <c:formatCode>#,##0</c:formatCode>
                      <c:ptCount val="8"/>
                      <c:pt idx="0">
                        <c:v>48270</c:v>
                      </c:pt>
                      <c:pt idx="1">
                        <c:v>48146</c:v>
                      </c:pt>
                      <c:pt idx="2">
                        <c:v>49691</c:v>
                      </c:pt>
                      <c:pt idx="3">
                        <c:v>50105</c:v>
                      </c:pt>
                      <c:pt idx="4">
                        <c:v>51264</c:v>
                      </c:pt>
                      <c:pt idx="5">
                        <c:v>52099</c:v>
                      </c:pt>
                      <c:pt idx="6">
                        <c:v>54595</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Tables!$F$4</c15:sqref>
                        </c15:formulaRef>
                      </c:ext>
                    </c:extLst>
                    <c:strCache>
                      <c:ptCount val="1"/>
                      <c:pt idx="0">
                        <c:v>Assisted Suicide Deaths*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Tables!$F$5:$F$12</c15:sqref>
                        </c15:formulaRef>
                      </c:ext>
                    </c:extLst>
                    <c:numCache>
                      <c:formatCode>#,##0</c:formatCode>
                      <c:ptCount val="8"/>
                      <c:pt idx="0">
                        <c:v>36</c:v>
                      </c:pt>
                      <c:pt idx="1">
                        <c:v>51</c:v>
                      </c:pt>
                      <c:pt idx="2">
                        <c:v>70</c:v>
                      </c:pt>
                      <c:pt idx="3">
                        <c:v>83</c:v>
                      </c:pt>
                      <c:pt idx="4">
                        <c:v>119</c:v>
                      </c:pt>
                      <c:pt idx="5">
                        <c:v>126</c:v>
                      </c:pt>
                      <c:pt idx="6">
                        <c:v>166</c:v>
                      </c:pt>
                      <c:pt idx="7">
                        <c:v>192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Tables!$K$4</c15:sqref>
                        </c15:formulaRef>
                      </c:ext>
                    </c:extLst>
                    <c:strCache>
                      <c:ptCount val="1"/>
                      <c:pt idx="0">
                        <c:v>Drugs Dispensed*</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Tables!$K$5:$K$12</c15:sqref>
                        </c15:formulaRef>
                      </c:ext>
                    </c:extLst>
                    <c:numCache>
                      <c:formatCode>#,##0</c:formatCode>
                      <c:ptCount val="8"/>
                      <c:pt idx="0">
                        <c:v>63</c:v>
                      </c:pt>
                      <c:pt idx="1">
                        <c:v>87</c:v>
                      </c:pt>
                      <c:pt idx="2">
                        <c:v>103</c:v>
                      </c:pt>
                      <c:pt idx="3">
                        <c:v>121</c:v>
                      </c:pt>
                      <c:pt idx="4">
                        <c:v>173</c:v>
                      </c:pt>
                      <c:pt idx="5">
                        <c:v>176</c:v>
                      </c:pt>
                      <c:pt idx="6">
                        <c:v>213</c:v>
                      </c:pt>
                      <c:pt idx="7">
                        <c:v>248</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Tables!$L$4</c15:sqref>
                        </c15:formulaRef>
                      </c:ext>
                    </c:extLst>
                    <c:strCache>
                      <c:ptCount val="1"/>
                      <c:pt idx="0">
                        <c:v>Deaths as Percentage of Drugs Dispensed</c:v>
                      </c:pt>
                    </c:strCache>
                  </c:strRef>
                </c:tx>
                <c:spPr>
                  <a:solidFill>
                    <a:srgbClr val="7030A0"/>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Tables!$L$5:$L$12</c15:sqref>
                        </c15:formulaRef>
                      </c:ext>
                    </c:extLst>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Tables!$M$4</c15:sqref>
                        </c15:formulaRef>
                      </c:ext>
                    </c:extLst>
                    <c:strCache>
                      <c:ptCount val="1"/>
                      <c:pt idx="0">
                        <c:v>Drugs Dispensed per 100,000 Population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Tables!$M$5:$M$12</c15:sqref>
                        </c15:formulaRef>
                      </c:ext>
                    </c:extLst>
                    <c:numCache>
                      <c:formatCode>0.0</c:formatCode>
                      <c:ptCount val="8"/>
                      <c:pt idx="0">
                        <c:v>0.9442221026207559</c:v>
                      </c:pt>
                      <c:pt idx="1">
                        <c:v>1.2904353083272682</c:v>
                      </c:pt>
                      <c:pt idx="2">
                        <c:v>1.5097963797721292</c:v>
                      </c:pt>
                      <c:pt idx="3">
                        <c:v>1.7545576810837655</c:v>
                      </c:pt>
                      <c:pt idx="4">
                        <c:v>2.4807341596520205</c:v>
                      </c:pt>
                      <c:pt idx="5">
                        <c:v>2.492377714178089</c:v>
                      </c:pt>
                      <c:pt idx="6">
                        <c:v>2.9705658760638078</c:v>
                      </c:pt>
                      <c:pt idx="7">
                        <c:v>3.402854006586169</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Tables!$O$4</c15:sqref>
                        </c15:formulaRef>
                      </c:ext>
                    </c:extLst>
                    <c:strCache>
                      <c:ptCount val="1"/>
                      <c:pt idx="0">
                        <c:v>Assisted Suicide as  % of All Deaths</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Tables!$O$5:$O$12</c15:sqref>
                        </c15:formulaRef>
                      </c:ext>
                    </c:extLst>
                    <c:numCache>
                      <c:formatCode>0.0%</c:formatCode>
                      <c:ptCount val="8"/>
                      <c:pt idx="0">
                        <c:v>7.4580484773151029E-4</c:v>
                      </c:pt>
                      <c:pt idx="1">
                        <c:v>1.0592780293274622E-3</c:v>
                      </c:pt>
                      <c:pt idx="2">
                        <c:v>1.4087058018554667E-3</c:v>
                      </c:pt>
                      <c:pt idx="3">
                        <c:v>1.6565213052589561E-3</c:v>
                      </c:pt>
                      <c:pt idx="4">
                        <c:v>2.3213171036204744E-3</c:v>
                      </c:pt>
                      <c:pt idx="5">
                        <c:v>2.4184725234649416E-3</c:v>
                      </c:pt>
                      <c:pt idx="6">
                        <c:v>3.0405714809048448E-3</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Tables!$P$4</c15:sqref>
                        </c15:formulaRef>
                      </c:ext>
                    </c:extLst>
                    <c:strCache>
                      <c:ptCount val="1"/>
                      <c:pt idx="0">
                        <c:v>Prescribing Physicians*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Tables!$P$5:$P$12</c15:sqref>
                        </c15:formulaRef>
                      </c:ext>
                    </c:extLst>
                    <c:numCache>
                      <c:formatCode>#,##0</c:formatCode>
                      <c:ptCount val="8"/>
                      <c:pt idx="0">
                        <c:v>53</c:v>
                      </c:pt>
                      <c:pt idx="1">
                        <c:v>68</c:v>
                      </c:pt>
                      <c:pt idx="2">
                        <c:v>80</c:v>
                      </c:pt>
                      <c:pt idx="3">
                        <c:v>87</c:v>
                      </c:pt>
                      <c:pt idx="4">
                        <c:v>89</c:v>
                      </c:pt>
                      <c:pt idx="5">
                        <c:v>109</c:v>
                      </c:pt>
                      <c:pt idx="6">
                        <c:v>142</c:v>
                      </c:pt>
                      <c:pt idx="7">
                        <c:v>140</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Tables!$Q$4</c15:sqref>
                        </c15:formulaRef>
                      </c:ext>
                    </c:extLst>
                    <c:strCache>
                      <c:ptCount val="1"/>
                      <c:pt idx="0">
                        <c:v>Percentage of All Licensed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Tables!$Q$5:$Q$12</c15:sqref>
                        </c15:formulaRef>
                      </c:ext>
                    </c:extLst>
                    <c:numCache>
                      <c:formatCode>0.0%</c:formatCode>
                      <c:ptCount val="8"/>
                      <c:pt idx="0">
                        <c:v>2.1483583299554115E-3</c:v>
                      </c:pt>
                      <c:pt idx="1">
                        <c:v>2.7053908891983289E-3</c:v>
                      </c:pt>
                      <c:pt idx="2">
                        <c:v>3.1028196873909165E-3</c:v>
                      </c:pt>
                      <c:pt idx="3">
                        <c:v>3.3247984102113349E-3</c:v>
                      </c:pt>
                      <c:pt idx="4">
                        <c:v>3.3539342779620139E-3</c:v>
                      </c:pt>
                      <c:pt idx="5">
                        <c:v>4.0304688655524333E-3</c:v>
                      </c:pt>
                      <c:pt idx="6">
                        <c:v>5.1278347537194856E-3</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Tables!$R$4</c15:sqref>
                        </c15:formulaRef>
                      </c:ext>
                    </c:extLst>
                    <c:strCache>
                      <c:ptCount val="1"/>
                      <c:pt idx="0">
                        <c:v>Dispensing Pharmacists*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Tables!$R$5:$R$12</c15:sqref>
                        </c15:formulaRef>
                      </c:ext>
                    </c:extLst>
                    <c:numCache>
                      <c:formatCode>General</c:formatCode>
                      <c:ptCount val="8"/>
                      <c:pt idx="0">
                        <c:v>29</c:v>
                      </c:pt>
                      <c:pt idx="1">
                        <c:v>40</c:v>
                      </c:pt>
                      <c:pt idx="2">
                        <c:v>46</c:v>
                      </c:pt>
                      <c:pt idx="3">
                        <c:v>30</c:v>
                      </c:pt>
                      <c:pt idx="4">
                        <c:v>23</c:v>
                      </c:pt>
                      <c:pt idx="5">
                        <c:v>57</c:v>
                      </c:pt>
                      <c:pt idx="6">
                        <c:v>49</c:v>
                      </c:pt>
                      <c:pt idx="7">
                        <c:v>47</c:v>
                      </c:pt>
                    </c:numCache>
                  </c:numRef>
                </c:val>
              </c15:ser>
            </c15:filteredBarSeries>
            <c15:filteredBarSeries>
              <c15:ser>
                <c:idx val="12"/>
                <c:order val="12"/>
                <c:tx>
                  <c:strRef>
                    <c:extLst xmlns:c15="http://schemas.microsoft.com/office/drawing/2012/chart">
                      <c:ext xmlns:c15="http://schemas.microsoft.com/office/drawing/2012/chart" uri="{02D57815-91ED-43cb-92C2-25804820EDAC}">
                        <c15:formulaRef>
                          <c15:sqref>Tables!$S$4</c15:sqref>
                        </c15:formulaRef>
                      </c:ext>
                    </c:extLst>
                    <c:strCache>
                      <c:ptCount val="1"/>
                      <c:pt idx="0">
                        <c:v>Percentage of All Licensed Pharmacists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Tables!$S$5:$S$12</c15:sqref>
                        </c15:formulaRef>
                      </c:ext>
                    </c:extLst>
                    <c:numCache>
                      <c:formatCode>0.0%</c:formatCode>
                      <c:ptCount val="8"/>
                      <c:pt idx="0">
                        <c:v>3.5296981499513143E-3</c:v>
                      </c:pt>
                      <c:pt idx="1">
                        <c:v>4.6750818139317434E-3</c:v>
                      </c:pt>
                      <c:pt idx="2">
                        <c:v>5.1912876650490915E-3</c:v>
                      </c:pt>
                      <c:pt idx="3">
                        <c:v>3.3396415451408213E-3</c:v>
                      </c:pt>
                      <c:pt idx="4">
                        <c:v>2.4760469372375931E-3</c:v>
                      </c:pt>
                      <c:pt idx="5">
                        <c:v>6.0696411457778722E-3</c:v>
                      </c:pt>
                      <c:pt idx="6">
                        <c:v>5.089851459437E-3</c:v>
                      </c:pt>
                    </c:numCache>
                  </c:numRef>
                </c:val>
              </c15:ser>
            </c15:filteredBarSeries>
          </c:ext>
        </c:extLst>
      </c:barChart>
      <c:lineChart>
        <c:grouping val="standard"/>
        <c:varyColors val="0"/>
        <c:ser>
          <c:idx val="7"/>
          <c:order val="7"/>
          <c:tx>
            <c:strRef>
              <c:f>Tables!$N$4</c:f>
              <c:strCache>
                <c:ptCount val="1"/>
                <c:pt idx="0">
                  <c:v>Assisted Suicide per 100,000 Population</c:v>
                </c:pt>
              </c:strCache>
            </c:strRef>
          </c:tx>
          <c:spPr>
            <a:ln w="28575" cap="rnd">
              <a:solidFill>
                <a:schemeClr val="accent5">
                  <a:lumMod val="50000"/>
                </a:schemeClr>
              </a:solidFill>
              <a:round/>
            </a:ln>
            <a:effectLst/>
          </c:spPr>
          <c:marker>
            <c:symbol val="none"/>
          </c:marker>
          <c:cat>
            <c:strRef>
              <c:f>Tables!$B$5:$B$12</c:f>
              <c:strCache>
                <c:ptCount val="8"/>
                <c:pt idx="0">
                  <c:v>2009</c:v>
                </c:pt>
                <c:pt idx="1">
                  <c:v>2010</c:v>
                </c:pt>
                <c:pt idx="2">
                  <c:v>2011</c:v>
                </c:pt>
                <c:pt idx="3">
                  <c:v>2012</c:v>
                </c:pt>
                <c:pt idx="4">
                  <c:v>2013</c:v>
                </c:pt>
                <c:pt idx="5">
                  <c:v>2014</c:v>
                </c:pt>
                <c:pt idx="6">
                  <c:v>2015</c:v>
                </c:pt>
                <c:pt idx="7">
                  <c:v>2016</c:v>
                </c:pt>
              </c:strCache>
            </c:strRef>
          </c:cat>
          <c:val>
            <c:numRef>
              <c:f>Tables!$N$5:$N$12</c:f>
              <c:numCache>
                <c:formatCode>#,##0.0</c:formatCode>
                <c:ptCount val="8"/>
                <c:pt idx="0">
                  <c:v>0.53955548721186053</c:v>
                </c:pt>
                <c:pt idx="1">
                  <c:v>0.75646207729529513</c:v>
                </c:pt>
                <c:pt idx="2">
                  <c:v>1.0260752095538743</c:v>
                </c:pt>
                <c:pt idx="3">
                  <c:v>1.2035395663632442</c:v>
                </c:pt>
                <c:pt idx="4">
                  <c:v>1.7064009537490776</c:v>
                </c:pt>
                <c:pt idx="5">
                  <c:v>1.7843158635593137</c:v>
                </c:pt>
                <c:pt idx="6">
                  <c:v>2.3150888987163944</c:v>
                </c:pt>
                <c:pt idx="7">
                  <c:v>2.6344676180021955</c:v>
                </c:pt>
              </c:numCache>
            </c:numRef>
          </c:val>
          <c:smooth val="0"/>
        </c:ser>
        <c:dLbls>
          <c:showLegendKey val="0"/>
          <c:showVal val="0"/>
          <c:showCatName val="0"/>
          <c:showSerName val="0"/>
          <c:showPercent val="0"/>
          <c:showBubbleSize val="0"/>
        </c:dLbls>
        <c:marker val="1"/>
        <c:smooth val="0"/>
        <c:axId val="191764608"/>
        <c:axId val="191763432"/>
      </c:lineChart>
      <c:catAx>
        <c:axId val="19176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3824"/>
        <c:crosses val="autoZero"/>
        <c:auto val="1"/>
        <c:lblAlgn val="ctr"/>
        <c:lblOffset val="100"/>
        <c:noMultiLvlLbl val="0"/>
      </c:catAx>
      <c:valAx>
        <c:axId val="191763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Mortality</a:t>
                </a:r>
                <a:r>
                  <a:rPr lang="en-US" baseline="0"/>
                  <a:t> from All Causes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3040"/>
        <c:crosses val="autoZero"/>
        <c:crossBetween val="between"/>
      </c:valAx>
      <c:valAx>
        <c:axId val="1917634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Assisted Suicide Per</a:t>
                </a:r>
                <a:r>
                  <a:rPr lang="en-US" baseline="0"/>
                  <a:t>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4608"/>
        <c:crosses val="max"/>
        <c:crossBetween val="between"/>
      </c:valAx>
      <c:catAx>
        <c:axId val="191764608"/>
        <c:scaling>
          <c:orientation val="minMax"/>
        </c:scaling>
        <c:delete val="1"/>
        <c:axPos val="b"/>
        <c:numFmt formatCode="General" sourceLinked="1"/>
        <c:majorTickMark val="out"/>
        <c:minorTickMark val="none"/>
        <c:tickLblPos val="nextTo"/>
        <c:crossAx val="1917634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Physicians</a:t>
            </a:r>
            <a:r>
              <a:rPr lang="en-US" baseline="0"/>
              <a:t> and Pharmacists Involved in Assisted Suicide </a:t>
            </a:r>
          </a:p>
          <a:p>
            <a:pPr>
              <a:defRPr/>
            </a:pPr>
            <a:r>
              <a:rPr lang="en-US" baseline="0"/>
              <a:t>in Washington State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9"/>
          <c:order val="9"/>
          <c:tx>
            <c:strRef>
              <c:f>Tables!$P$4</c:f>
              <c:strCache>
                <c:ptCount val="1"/>
                <c:pt idx="0">
                  <c:v>Prescribing Physicians*</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Tables!$P$5:$P$12</c:f>
              <c:numCache>
                <c:formatCode>#,##0</c:formatCode>
                <c:ptCount val="8"/>
                <c:pt idx="0">
                  <c:v>53</c:v>
                </c:pt>
                <c:pt idx="1">
                  <c:v>68</c:v>
                </c:pt>
                <c:pt idx="2">
                  <c:v>80</c:v>
                </c:pt>
                <c:pt idx="3">
                  <c:v>87</c:v>
                </c:pt>
                <c:pt idx="4">
                  <c:v>89</c:v>
                </c:pt>
                <c:pt idx="5">
                  <c:v>109</c:v>
                </c:pt>
                <c:pt idx="6">
                  <c:v>142</c:v>
                </c:pt>
                <c:pt idx="7">
                  <c:v>140</c:v>
                </c:pt>
              </c:numCache>
            </c:numRef>
          </c:val>
        </c:ser>
        <c:ser>
          <c:idx val="11"/>
          <c:order val="11"/>
          <c:tx>
            <c:strRef>
              <c:f>Tables!$R$4</c:f>
              <c:strCache>
                <c:ptCount val="1"/>
                <c:pt idx="0">
                  <c:v>Dispensing Pharmacists*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Tables!$R$5:$R$12</c:f>
              <c:numCache>
                <c:formatCode>General</c:formatCode>
                <c:ptCount val="8"/>
                <c:pt idx="0">
                  <c:v>29</c:v>
                </c:pt>
                <c:pt idx="1">
                  <c:v>40</c:v>
                </c:pt>
                <c:pt idx="2">
                  <c:v>46</c:v>
                </c:pt>
                <c:pt idx="3">
                  <c:v>30</c:v>
                </c:pt>
                <c:pt idx="4">
                  <c:v>23</c:v>
                </c:pt>
                <c:pt idx="5">
                  <c:v>57</c:v>
                </c:pt>
                <c:pt idx="6">
                  <c:v>49</c:v>
                </c:pt>
                <c:pt idx="7">
                  <c:v>47</c:v>
                </c:pt>
              </c:numCache>
            </c:numRef>
          </c:val>
        </c:ser>
        <c:dLbls>
          <c:dLblPos val="outEnd"/>
          <c:showLegendKey val="0"/>
          <c:showVal val="1"/>
          <c:showCatName val="0"/>
          <c:showSerName val="0"/>
          <c:showPercent val="0"/>
          <c:showBubbleSize val="0"/>
        </c:dLbls>
        <c:gapWidth val="219"/>
        <c:overlap val="-27"/>
        <c:axId val="191764216"/>
        <c:axId val="191765000"/>
        <c:extLst>
          <c:ext xmlns:c15="http://schemas.microsoft.com/office/drawing/2012/chart" uri="{02D57815-91ED-43cb-92C2-25804820EDAC}">
            <c15:filteredBarSeries>
              <c15:ser>
                <c:idx val="0"/>
                <c:order val="0"/>
                <c:tx>
                  <c:strRef>
                    <c:extLst>
                      <c:ext uri="{02D57815-91ED-43cb-92C2-25804820EDAC}">
                        <c15:formulaRef>
                          <c15:sqref>Tables!$C$4</c15:sqref>
                        </c15:formulaRef>
                      </c:ext>
                    </c:extLst>
                    <c:strCache>
                      <c:ptCount val="1"/>
                      <c:pt idx="0">
                        <c:v>Population①</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Tables!$C$5:$C$12</c15:sqref>
                        </c15:formulaRef>
                      </c:ext>
                    </c:extLst>
                    <c:numCache>
                      <c:formatCode>#,##0</c:formatCode>
                      <c:ptCount val="8"/>
                      <c:pt idx="0">
                        <c:v>6672159</c:v>
                      </c:pt>
                      <c:pt idx="1">
                        <c:v>6741911</c:v>
                      </c:pt>
                      <c:pt idx="2">
                        <c:v>6822112</c:v>
                      </c:pt>
                      <c:pt idx="3">
                        <c:v>6896325</c:v>
                      </c:pt>
                      <c:pt idx="4">
                        <c:v>6973742</c:v>
                      </c:pt>
                      <c:pt idx="5">
                        <c:v>7061530</c:v>
                      </c:pt>
                      <c:pt idx="6">
                        <c:v>7170351</c:v>
                      </c:pt>
                      <c:pt idx="7">
                        <c:v>7288000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Tables!$D$5:$D$12</c15:sqref>
                        </c15:formulaRef>
                      </c:ext>
                    </c:extLst>
                    <c:numCache>
                      <c:formatCode>#,##0</c:formatCode>
                      <c:ptCount val="8"/>
                      <c:pt idx="0">
                        <c:v>48270</c:v>
                      </c:pt>
                      <c:pt idx="1">
                        <c:v>48146</c:v>
                      </c:pt>
                      <c:pt idx="2">
                        <c:v>49691</c:v>
                      </c:pt>
                      <c:pt idx="3">
                        <c:v>50105</c:v>
                      </c:pt>
                      <c:pt idx="4">
                        <c:v>51264</c:v>
                      </c:pt>
                      <c:pt idx="5">
                        <c:v>52099</c:v>
                      </c:pt>
                      <c:pt idx="6">
                        <c:v>54595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Tables!$E$5:$E$12</c15:sqref>
                        </c15:formulaRef>
                      </c:ext>
                    </c:extLst>
                    <c:numCache>
                      <c:formatCode>#,##0.0</c:formatCode>
                      <c:ptCount val="8"/>
                      <c:pt idx="0">
                        <c:v>723.45398243656962</c:v>
                      </c:pt>
                      <c:pt idx="1">
                        <c:v>714.12986614626038</c:v>
                      </c:pt>
                      <c:pt idx="2">
                        <c:v>728.38147482773672</c:v>
                      </c:pt>
                      <c:pt idx="3">
                        <c:v>726.54638521241384</c:v>
                      </c:pt>
                      <c:pt idx="4">
                        <c:v>735.10032347052697</c:v>
                      </c:pt>
                      <c:pt idx="5">
                        <c:v>737.78628710775149</c:v>
                      </c:pt>
                      <c:pt idx="6">
                        <c:v>761.3992676230215</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Tables!$F$4</c15:sqref>
                        </c15:formulaRef>
                      </c:ext>
                    </c:extLst>
                    <c:strCache>
                      <c:ptCount val="1"/>
                      <c:pt idx="0">
                        <c:v>Assisted Suicide Deaths*</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Tables!$F$5:$F$12</c15:sqref>
                        </c15:formulaRef>
                      </c:ext>
                    </c:extLst>
                    <c:numCache>
                      <c:formatCode>#,##0</c:formatCode>
                      <c:ptCount val="8"/>
                      <c:pt idx="0">
                        <c:v>36</c:v>
                      </c:pt>
                      <c:pt idx="1">
                        <c:v>51</c:v>
                      </c:pt>
                      <c:pt idx="2">
                        <c:v>70</c:v>
                      </c:pt>
                      <c:pt idx="3">
                        <c:v>83</c:v>
                      </c:pt>
                      <c:pt idx="4">
                        <c:v>119</c:v>
                      </c:pt>
                      <c:pt idx="5">
                        <c:v>126</c:v>
                      </c:pt>
                      <c:pt idx="6">
                        <c:v>166</c:v>
                      </c:pt>
                      <c:pt idx="7">
                        <c:v>192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Tables!$K$4</c15:sqref>
                        </c15:formulaRef>
                      </c:ext>
                    </c:extLst>
                    <c:strCache>
                      <c:ptCount val="1"/>
                      <c:pt idx="0">
                        <c:v>Drugs Dispensed*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Tables!$K$5:$K$12</c15:sqref>
                        </c15:formulaRef>
                      </c:ext>
                    </c:extLst>
                    <c:numCache>
                      <c:formatCode>#,##0</c:formatCode>
                      <c:ptCount val="8"/>
                      <c:pt idx="0">
                        <c:v>63</c:v>
                      </c:pt>
                      <c:pt idx="1">
                        <c:v>87</c:v>
                      </c:pt>
                      <c:pt idx="2">
                        <c:v>103</c:v>
                      </c:pt>
                      <c:pt idx="3">
                        <c:v>121</c:v>
                      </c:pt>
                      <c:pt idx="4">
                        <c:v>173</c:v>
                      </c:pt>
                      <c:pt idx="5">
                        <c:v>176</c:v>
                      </c:pt>
                      <c:pt idx="6">
                        <c:v>213</c:v>
                      </c:pt>
                      <c:pt idx="7">
                        <c:v>248</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Tables!$L$4</c15:sqref>
                        </c15:formulaRef>
                      </c:ext>
                    </c:extLst>
                    <c:strCache>
                      <c:ptCount val="1"/>
                      <c:pt idx="0">
                        <c:v>Deaths as Percentage of Drugs Dispensed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Tables!$L$5:$L$12</c15:sqref>
                        </c15:formulaRef>
                      </c:ext>
                    </c:extLst>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Tables!$M$4</c15:sqref>
                        </c15:formulaRef>
                      </c:ext>
                    </c:extLst>
                    <c:strCache>
                      <c:ptCount val="1"/>
                      <c:pt idx="0">
                        <c:v>Drugs Dispensed per 100,000 Population</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Tables!$M$5:$M$12</c15:sqref>
                        </c15:formulaRef>
                      </c:ext>
                    </c:extLst>
                    <c:numCache>
                      <c:formatCode>0.0</c:formatCode>
                      <c:ptCount val="8"/>
                      <c:pt idx="0">
                        <c:v>0.9442221026207559</c:v>
                      </c:pt>
                      <c:pt idx="1">
                        <c:v>1.2904353083272682</c:v>
                      </c:pt>
                      <c:pt idx="2">
                        <c:v>1.5097963797721292</c:v>
                      </c:pt>
                      <c:pt idx="3">
                        <c:v>1.7545576810837655</c:v>
                      </c:pt>
                      <c:pt idx="4">
                        <c:v>2.4807341596520205</c:v>
                      </c:pt>
                      <c:pt idx="5">
                        <c:v>2.492377714178089</c:v>
                      </c:pt>
                      <c:pt idx="6">
                        <c:v>2.9705658760638078</c:v>
                      </c:pt>
                      <c:pt idx="7">
                        <c:v>3.402854006586169</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Tables!$N$4</c15:sqref>
                        </c15:formulaRef>
                      </c:ext>
                    </c:extLst>
                    <c:strCache>
                      <c:ptCount val="1"/>
                      <c:pt idx="0">
                        <c:v>Assisted Suicide per 100,000 Population</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Tables!$N$5:$N$12</c15:sqref>
                        </c15:formulaRef>
                      </c:ext>
                    </c:extLst>
                    <c:numCache>
                      <c:formatCode>#,##0.0</c:formatCode>
                      <c:ptCount val="8"/>
                      <c:pt idx="0">
                        <c:v>0.53955548721186053</c:v>
                      </c:pt>
                      <c:pt idx="1">
                        <c:v>0.75646207729529513</c:v>
                      </c:pt>
                      <c:pt idx="2">
                        <c:v>1.0260752095538743</c:v>
                      </c:pt>
                      <c:pt idx="3">
                        <c:v>1.2035395663632442</c:v>
                      </c:pt>
                      <c:pt idx="4">
                        <c:v>1.7064009537490776</c:v>
                      </c:pt>
                      <c:pt idx="5">
                        <c:v>1.7843158635593137</c:v>
                      </c:pt>
                      <c:pt idx="6">
                        <c:v>2.3150888987163944</c:v>
                      </c:pt>
                      <c:pt idx="7">
                        <c:v>2.6344676180021955</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Tables!$O$4</c15:sqref>
                        </c15:formulaRef>
                      </c:ext>
                    </c:extLst>
                    <c:strCache>
                      <c:ptCount val="1"/>
                      <c:pt idx="0">
                        <c:v>Assisted Suicide as  % of All Deaths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Tables!$O$5:$O$12</c15:sqref>
                        </c15:formulaRef>
                      </c:ext>
                    </c:extLst>
                    <c:numCache>
                      <c:formatCode>0.0%</c:formatCode>
                      <c:ptCount val="8"/>
                      <c:pt idx="0">
                        <c:v>7.4580484773151029E-4</c:v>
                      </c:pt>
                      <c:pt idx="1">
                        <c:v>1.0592780293274622E-3</c:v>
                      </c:pt>
                      <c:pt idx="2">
                        <c:v>1.4087058018554667E-3</c:v>
                      </c:pt>
                      <c:pt idx="3">
                        <c:v>1.6565213052589561E-3</c:v>
                      </c:pt>
                      <c:pt idx="4">
                        <c:v>2.3213171036204744E-3</c:v>
                      </c:pt>
                      <c:pt idx="5">
                        <c:v>2.4184725234649416E-3</c:v>
                      </c:pt>
                      <c:pt idx="6">
                        <c:v>3.0405714809048448E-3</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Tables!$Q$4</c15:sqref>
                        </c15:formulaRef>
                      </c:ext>
                    </c:extLst>
                    <c:strCache>
                      <c:ptCount val="1"/>
                      <c:pt idx="0">
                        <c:v>Percentage of All Licensed Physicians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Tables!$Q$5:$Q$12</c15:sqref>
                        </c15:formulaRef>
                      </c:ext>
                    </c:extLst>
                    <c:numCache>
                      <c:formatCode>0.0%</c:formatCode>
                      <c:ptCount val="8"/>
                      <c:pt idx="0">
                        <c:v>2.1483583299554115E-3</c:v>
                      </c:pt>
                      <c:pt idx="1">
                        <c:v>2.7053908891983289E-3</c:v>
                      </c:pt>
                      <c:pt idx="2">
                        <c:v>3.1028196873909165E-3</c:v>
                      </c:pt>
                      <c:pt idx="3">
                        <c:v>3.3247984102113349E-3</c:v>
                      </c:pt>
                      <c:pt idx="4">
                        <c:v>3.3539342779620139E-3</c:v>
                      </c:pt>
                      <c:pt idx="5">
                        <c:v>4.0304688655524333E-3</c:v>
                      </c:pt>
                      <c:pt idx="6">
                        <c:v>5.1278347537194856E-3</c:v>
                      </c:pt>
                    </c:numCache>
                  </c:numRef>
                </c:val>
              </c15:ser>
            </c15:filteredBarSeries>
            <c15:filteredBarSeries>
              <c15:ser>
                <c:idx val="12"/>
                <c:order val="12"/>
                <c:tx>
                  <c:strRef>
                    <c:extLst xmlns:c15="http://schemas.microsoft.com/office/drawing/2012/chart">
                      <c:ext xmlns:c15="http://schemas.microsoft.com/office/drawing/2012/chart" uri="{02D57815-91ED-43cb-92C2-25804820EDAC}">
                        <c15:formulaRef>
                          <c15:sqref>Tables!$S$4</c15:sqref>
                        </c15:formulaRef>
                      </c:ext>
                    </c:extLst>
                    <c:strCache>
                      <c:ptCount val="1"/>
                      <c:pt idx="0">
                        <c:v>Percentage of All Licensed Pharmacists</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Tables!$S$5:$S$12</c15:sqref>
                        </c15:formulaRef>
                      </c:ext>
                    </c:extLst>
                    <c:numCache>
                      <c:formatCode>0.0%</c:formatCode>
                      <c:ptCount val="8"/>
                      <c:pt idx="0">
                        <c:v>3.5296981499513143E-3</c:v>
                      </c:pt>
                      <c:pt idx="1">
                        <c:v>4.6750818139317434E-3</c:v>
                      </c:pt>
                      <c:pt idx="2">
                        <c:v>5.1912876650490915E-3</c:v>
                      </c:pt>
                      <c:pt idx="3">
                        <c:v>3.3396415451408213E-3</c:v>
                      </c:pt>
                      <c:pt idx="4">
                        <c:v>2.4760469372375931E-3</c:v>
                      </c:pt>
                      <c:pt idx="5">
                        <c:v>6.0696411457778722E-3</c:v>
                      </c:pt>
                      <c:pt idx="6">
                        <c:v>5.089851459437E-3</c:v>
                      </c:pt>
                    </c:numCache>
                  </c:numRef>
                </c:val>
              </c15:ser>
            </c15:filteredBarSeries>
          </c:ext>
        </c:extLst>
      </c:barChart>
      <c:catAx>
        <c:axId val="191764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5000"/>
        <c:crosses val="autoZero"/>
        <c:auto val="1"/>
        <c:lblAlgn val="ctr"/>
        <c:lblOffset val="100"/>
        <c:noMultiLvlLbl val="0"/>
      </c:catAx>
      <c:valAx>
        <c:axId val="191765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64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All Physicians and Pharmacists </a:t>
            </a:r>
            <a:r>
              <a:rPr lang="en-US" baseline="0"/>
              <a:t>Involved in Assisted Suicide </a:t>
            </a:r>
          </a:p>
          <a:p>
            <a:pPr>
              <a:defRPr/>
            </a:pPr>
            <a:r>
              <a:rPr lang="en-US" baseline="0"/>
              <a:t>in Washington State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0"/>
          <c:order val="10"/>
          <c:tx>
            <c:strRef>
              <c:f>Tables!$Q$4</c:f>
              <c:strCache>
                <c:ptCount val="1"/>
                <c:pt idx="0">
                  <c:v>Percentage of All Licensed Physicians</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Tables!$Q$5:$Q$12</c:f>
              <c:numCache>
                <c:formatCode>0.0%</c:formatCode>
                <c:ptCount val="8"/>
                <c:pt idx="0">
                  <c:v>2.1483583299554115E-3</c:v>
                </c:pt>
                <c:pt idx="1">
                  <c:v>2.7053908891983289E-3</c:v>
                </c:pt>
                <c:pt idx="2">
                  <c:v>3.1028196873909165E-3</c:v>
                </c:pt>
                <c:pt idx="3">
                  <c:v>3.3247984102113349E-3</c:v>
                </c:pt>
                <c:pt idx="4">
                  <c:v>3.3539342779620139E-3</c:v>
                </c:pt>
                <c:pt idx="5">
                  <c:v>4.0304688655524333E-3</c:v>
                </c:pt>
                <c:pt idx="6">
                  <c:v>5.1278347537194856E-3</c:v>
                </c:pt>
              </c:numCache>
            </c:numRef>
          </c:val>
        </c:ser>
        <c:ser>
          <c:idx val="12"/>
          <c:order val="12"/>
          <c:tx>
            <c:strRef>
              <c:f>Tables!$S$4</c:f>
              <c:strCache>
                <c:ptCount val="1"/>
                <c:pt idx="0">
                  <c:v>Percentage of All Licensed Pharmacists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Tables!$S$5:$S$12</c:f>
              <c:numCache>
                <c:formatCode>0.0%</c:formatCode>
                <c:ptCount val="8"/>
                <c:pt idx="0">
                  <c:v>3.5296981499513143E-3</c:v>
                </c:pt>
                <c:pt idx="1">
                  <c:v>4.6750818139317434E-3</c:v>
                </c:pt>
                <c:pt idx="2">
                  <c:v>5.1912876650490915E-3</c:v>
                </c:pt>
                <c:pt idx="3">
                  <c:v>3.3396415451408213E-3</c:v>
                </c:pt>
                <c:pt idx="4">
                  <c:v>2.4760469372375931E-3</c:v>
                </c:pt>
                <c:pt idx="5">
                  <c:v>6.0696411457778722E-3</c:v>
                </c:pt>
                <c:pt idx="6">
                  <c:v>5.089851459437E-3</c:v>
                </c:pt>
              </c:numCache>
            </c:numRef>
          </c:val>
        </c:ser>
        <c:dLbls>
          <c:dLblPos val="outEnd"/>
          <c:showLegendKey val="0"/>
          <c:showVal val="1"/>
          <c:showCatName val="0"/>
          <c:showSerName val="0"/>
          <c:showPercent val="0"/>
          <c:showBubbleSize val="0"/>
        </c:dLbls>
        <c:gapWidth val="219"/>
        <c:overlap val="-27"/>
        <c:axId val="337315416"/>
        <c:axId val="337315808"/>
        <c:extLst>
          <c:ext xmlns:c15="http://schemas.microsoft.com/office/drawing/2012/chart" uri="{02D57815-91ED-43cb-92C2-25804820EDAC}">
            <c15:filteredBarSeries>
              <c15:ser>
                <c:idx val="0"/>
                <c:order val="0"/>
                <c:tx>
                  <c:strRef>
                    <c:extLst>
                      <c:ext uri="{02D57815-91ED-43cb-92C2-25804820EDAC}">
                        <c15:formulaRef>
                          <c15:sqref>Tables!$C$4</c15:sqref>
                        </c15:formulaRef>
                      </c:ext>
                    </c:extLst>
                    <c:strCache>
                      <c:ptCount val="1"/>
                      <c:pt idx="0">
                        <c:v>Population①</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Tables!$C$5:$C$12</c15:sqref>
                        </c15:formulaRef>
                      </c:ext>
                    </c:extLst>
                    <c:numCache>
                      <c:formatCode>#,##0</c:formatCode>
                      <c:ptCount val="8"/>
                      <c:pt idx="0">
                        <c:v>6672159</c:v>
                      </c:pt>
                      <c:pt idx="1">
                        <c:v>6741911</c:v>
                      </c:pt>
                      <c:pt idx="2">
                        <c:v>6822112</c:v>
                      </c:pt>
                      <c:pt idx="3">
                        <c:v>6896325</c:v>
                      </c:pt>
                      <c:pt idx="4">
                        <c:v>6973742</c:v>
                      </c:pt>
                      <c:pt idx="5">
                        <c:v>7061530</c:v>
                      </c:pt>
                      <c:pt idx="6">
                        <c:v>7170351</c:v>
                      </c:pt>
                      <c:pt idx="7">
                        <c:v>7288000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Tables!$D$5:$D$12</c15:sqref>
                        </c15:formulaRef>
                      </c:ext>
                    </c:extLst>
                    <c:numCache>
                      <c:formatCode>#,##0</c:formatCode>
                      <c:ptCount val="8"/>
                      <c:pt idx="0">
                        <c:v>48270</c:v>
                      </c:pt>
                      <c:pt idx="1">
                        <c:v>48146</c:v>
                      </c:pt>
                      <c:pt idx="2">
                        <c:v>49691</c:v>
                      </c:pt>
                      <c:pt idx="3">
                        <c:v>50105</c:v>
                      </c:pt>
                      <c:pt idx="4">
                        <c:v>51264</c:v>
                      </c:pt>
                      <c:pt idx="5">
                        <c:v>52099</c:v>
                      </c:pt>
                      <c:pt idx="6">
                        <c:v>54595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Tables!$E$5:$E$12</c15:sqref>
                        </c15:formulaRef>
                      </c:ext>
                    </c:extLst>
                    <c:numCache>
                      <c:formatCode>#,##0.0</c:formatCode>
                      <c:ptCount val="8"/>
                      <c:pt idx="0">
                        <c:v>723.45398243656962</c:v>
                      </c:pt>
                      <c:pt idx="1">
                        <c:v>714.12986614626038</c:v>
                      </c:pt>
                      <c:pt idx="2">
                        <c:v>728.38147482773672</c:v>
                      </c:pt>
                      <c:pt idx="3">
                        <c:v>726.54638521241384</c:v>
                      </c:pt>
                      <c:pt idx="4">
                        <c:v>735.10032347052697</c:v>
                      </c:pt>
                      <c:pt idx="5">
                        <c:v>737.78628710775149</c:v>
                      </c:pt>
                      <c:pt idx="6">
                        <c:v>761.3992676230215</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Tables!$F$4</c15:sqref>
                        </c15:formulaRef>
                      </c:ext>
                    </c:extLst>
                    <c:strCache>
                      <c:ptCount val="1"/>
                      <c:pt idx="0">
                        <c:v>Assisted Suicide Deaths*</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Tables!$F$5:$F$12</c15:sqref>
                        </c15:formulaRef>
                      </c:ext>
                    </c:extLst>
                    <c:numCache>
                      <c:formatCode>#,##0</c:formatCode>
                      <c:ptCount val="8"/>
                      <c:pt idx="0">
                        <c:v>36</c:v>
                      </c:pt>
                      <c:pt idx="1">
                        <c:v>51</c:v>
                      </c:pt>
                      <c:pt idx="2">
                        <c:v>70</c:v>
                      </c:pt>
                      <c:pt idx="3">
                        <c:v>83</c:v>
                      </c:pt>
                      <c:pt idx="4">
                        <c:v>119</c:v>
                      </c:pt>
                      <c:pt idx="5">
                        <c:v>126</c:v>
                      </c:pt>
                      <c:pt idx="6">
                        <c:v>166</c:v>
                      </c:pt>
                      <c:pt idx="7">
                        <c:v>192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Tables!$K$4</c15:sqref>
                        </c15:formulaRef>
                      </c:ext>
                    </c:extLst>
                    <c:strCache>
                      <c:ptCount val="1"/>
                      <c:pt idx="0">
                        <c:v>Drugs Dispensed*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Tables!$K$5:$K$12</c15:sqref>
                        </c15:formulaRef>
                      </c:ext>
                    </c:extLst>
                    <c:numCache>
                      <c:formatCode>#,##0</c:formatCode>
                      <c:ptCount val="8"/>
                      <c:pt idx="0">
                        <c:v>63</c:v>
                      </c:pt>
                      <c:pt idx="1">
                        <c:v>87</c:v>
                      </c:pt>
                      <c:pt idx="2">
                        <c:v>103</c:v>
                      </c:pt>
                      <c:pt idx="3">
                        <c:v>121</c:v>
                      </c:pt>
                      <c:pt idx="4">
                        <c:v>173</c:v>
                      </c:pt>
                      <c:pt idx="5">
                        <c:v>176</c:v>
                      </c:pt>
                      <c:pt idx="6">
                        <c:v>213</c:v>
                      </c:pt>
                      <c:pt idx="7">
                        <c:v>248</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Tables!$L$4</c15:sqref>
                        </c15:formulaRef>
                      </c:ext>
                    </c:extLst>
                    <c:strCache>
                      <c:ptCount val="1"/>
                      <c:pt idx="0">
                        <c:v>Deaths as Percentage of Drugs Dispensed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Tables!$L$5:$L$12</c15:sqref>
                        </c15:formulaRef>
                      </c:ext>
                    </c:extLst>
                    <c:numCache>
                      <c:formatCode>0%</c:formatCode>
                      <c:ptCount val="8"/>
                      <c:pt idx="0">
                        <c:v>0.5714285714285714</c:v>
                      </c:pt>
                      <c:pt idx="1">
                        <c:v>0.58620689655172409</c:v>
                      </c:pt>
                      <c:pt idx="2">
                        <c:v>0.67961165048543692</c:v>
                      </c:pt>
                      <c:pt idx="3">
                        <c:v>0.68595041322314054</c:v>
                      </c:pt>
                      <c:pt idx="4">
                        <c:v>0.68786127167630062</c:v>
                      </c:pt>
                      <c:pt idx="5">
                        <c:v>0.71590909090909094</c:v>
                      </c:pt>
                      <c:pt idx="6">
                        <c:v>0.77934272300469487</c:v>
                      </c:pt>
                      <c:pt idx="7">
                        <c:v>0.77419354838709675</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Tables!$M$4</c15:sqref>
                        </c15:formulaRef>
                      </c:ext>
                    </c:extLst>
                    <c:strCache>
                      <c:ptCount val="1"/>
                      <c:pt idx="0">
                        <c:v>Drugs Dispensed per 100,000 Population</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Tables!$M$5:$M$12</c15:sqref>
                        </c15:formulaRef>
                      </c:ext>
                    </c:extLst>
                    <c:numCache>
                      <c:formatCode>0.0</c:formatCode>
                      <c:ptCount val="8"/>
                      <c:pt idx="0">
                        <c:v>0.9442221026207559</c:v>
                      </c:pt>
                      <c:pt idx="1">
                        <c:v>1.2904353083272682</c:v>
                      </c:pt>
                      <c:pt idx="2">
                        <c:v>1.5097963797721292</c:v>
                      </c:pt>
                      <c:pt idx="3">
                        <c:v>1.7545576810837655</c:v>
                      </c:pt>
                      <c:pt idx="4">
                        <c:v>2.4807341596520205</c:v>
                      </c:pt>
                      <c:pt idx="5">
                        <c:v>2.492377714178089</c:v>
                      </c:pt>
                      <c:pt idx="6">
                        <c:v>2.9705658760638078</c:v>
                      </c:pt>
                      <c:pt idx="7">
                        <c:v>3.402854006586169</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Tables!$N$4</c15:sqref>
                        </c15:formulaRef>
                      </c:ext>
                    </c:extLst>
                    <c:strCache>
                      <c:ptCount val="1"/>
                      <c:pt idx="0">
                        <c:v>Assisted Suicide per 100,000 Population</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Tables!$N$5:$N$12</c15:sqref>
                        </c15:formulaRef>
                      </c:ext>
                    </c:extLst>
                    <c:numCache>
                      <c:formatCode>#,##0.0</c:formatCode>
                      <c:ptCount val="8"/>
                      <c:pt idx="0">
                        <c:v>0.53955548721186053</c:v>
                      </c:pt>
                      <c:pt idx="1">
                        <c:v>0.75646207729529513</c:v>
                      </c:pt>
                      <c:pt idx="2">
                        <c:v>1.0260752095538743</c:v>
                      </c:pt>
                      <c:pt idx="3">
                        <c:v>1.2035395663632442</c:v>
                      </c:pt>
                      <c:pt idx="4">
                        <c:v>1.7064009537490776</c:v>
                      </c:pt>
                      <c:pt idx="5">
                        <c:v>1.7843158635593137</c:v>
                      </c:pt>
                      <c:pt idx="6">
                        <c:v>2.3150888987163944</c:v>
                      </c:pt>
                      <c:pt idx="7">
                        <c:v>2.6344676180021955</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Tables!$O$4</c15:sqref>
                        </c15:formulaRef>
                      </c:ext>
                    </c:extLst>
                    <c:strCache>
                      <c:ptCount val="1"/>
                      <c:pt idx="0">
                        <c:v>Assisted Suicide as  % of All Deaths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Tables!$O$5:$O$12</c15:sqref>
                        </c15:formulaRef>
                      </c:ext>
                    </c:extLst>
                    <c:numCache>
                      <c:formatCode>0.0%</c:formatCode>
                      <c:ptCount val="8"/>
                      <c:pt idx="0">
                        <c:v>7.4580484773151029E-4</c:v>
                      </c:pt>
                      <c:pt idx="1">
                        <c:v>1.0592780293274622E-3</c:v>
                      </c:pt>
                      <c:pt idx="2">
                        <c:v>1.4087058018554667E-3</c:v>
                      </c:pt>
                      <c:pt idx="3">
                        <c:v>1.6565213052589561E-3</c:v>
                      </c:pt>
                      <c:pt idx="4">
                        <c:v>2.3213171036204744E-3</c:v>
                      </c:pt>
                      <c:pt idx="5">
                        <c:v>2.4184725234649416E-3</c:v>
                      </c:pt>
                      <c:pt idx="6">
                        <c:v>3.0405714809048448E-3</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Tables!$P$4</c15:sqref>
                        </c15:formulaRef>
                      </c:ext>
                    </c:extLst>
                    <c:strCache>
                      <c:ptCount val="1"/>
                      <c:pt idx="0">
                        <c:v>Prescribing Physicians*</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Tables!$P$5:$P$12</c15:sqref>
                        </c15:formulaRef>
                      </c:ext>
                    </c:extLst>
                    <c:numCache>
                      <c:formatCode>#,##0</c:formatCode>
                      <c:ptCount val="8"/>
                      <c:pt idx="0">
                        <c:v>53</c:v>
                      </c:pt>
                      <c:pt idx="1">
                        <c:v>68</c:v>
                      </c:pt>
                      <c:pt idx="2">
                        <c:v>80</c:v>
                      </c:pt>
                      <c:pt idx="3">
                        <c:v>87</c:v>
                      </c:pt>
                      <c:pt idx="4">
                        <c:v>89</c:v>
                      </c:pt>
                      <c:pt idx="5">
                        <c:v>109</c:v>
                      </c:pt>
                      <c:pt idx="6">
                        <c:v>142</c:v>
                      </c:pt>
                      <c:pt idx="7">
                        <c:v>140</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Tables!$R$4</c15:sqref>
                        </c15:formulaRef>
                      </c:ext>
                    </c:extLst>
                    <c:strCache>
                      <c:ptCount val="1"/>
                      <c:pt idx="0">
                        <c:v>Dispensing Pharmacists*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xmlns:c15="http://schemas.microsoft.com/office/drawing/2012/chart">
                      <c:ext xmlns:c15="http://schemas.microsoft.com/office/drawing/2012/chart" uri="{02D57815-91ED-43cb-92C2-25804820EDAC}">
                        <c15:formulaRef>
                          <c15:sqref>Tables!$R$5:$R$12</c15:sqref>
                        </c15:formulaRef>
                      </c:ext>
                    </c:extLst>
                    <c:numCache>
                      <c:formatCode>General</c:formatCode>
                      <c:ptCount val="8"/>
                      <c:pt idx="0">
                        <c:v>29</c:v>
                      </c:pt>
                      <c:pt idx="1">
                        <c:v>40</c:v>
                      </c:pt>
                      <c:pt idx="2">
                        <c:v>46</c:v>
                      </c:pt>
                      <c:pt idx="3">
                        <c:v>30</c:v>
                      </c:pt>
                      <c:pt idx="4">
                        <c:v>23</c:v>
                      </c:pt>
                      <c:pt idx="5">
                        <c:v>57</c:v>
                      </c:pt>
                      <c:pt idx="6">
                        <c:v>49</c:v>
                      </c:pt>
                      <c:pt idx="7">
                        <c:v>47</c:v>
                      </c:pt>
                    </c:numCache>
                  </c:numRef>
                </c:val>
              </c15:ser>
            </c15:filteredBarSeries>
          </c:ext>
        </c:extLst>
      </c:barChart>
      <c:catAx>
        <c:axId val="33731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5808"/>
        <c:crosses val="autoZero"/>
        <c:auto val="1"/>
        <c:lblAlgn val="ctr"/>
        <c:lblOffset val="100"/>
        <c:noMultiLvlLbl val="0"/>
      </c:catAx>
      <c:valAx>
        <c:axId val="337315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5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Annual Assisted</a:t>
            </a:r>
            <a:r>
              <a:rPr lang="en-US" baseline="0"/>
              <a:t> Suicide Caseload </a:t>
            </a:r>
          </a:p>
          <a:p>
            <a:pPr>
              <a:defRPr/>
            </a:pPr>
            <a:r>
              <a:rPr lang="en-US" baseline="0"/>
              <a:t>for Involved Physicians and Pharmacists in Washington State</a:t>
            </a:r>
            <a:r>
              <a:rPr lang="en-US"/>
              <a:t> </a:t>
            </a:r>
            <a:endParaRPr lang="en-US" sz="1400" b="0" i="0" u="none" strike="noStrike" baseline="0"/>
          </a:p>
          <a:p>
            <a:pPr>
              <a:defRPr/>
            </a:pPr>
            <a:r>
              <a:rPr lang="en-US"/>
              <a:t>Based on Prescriptions Written and Filled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Tables!$T$3:$T$4</c:f>
              <c:strCache>
                <c:ptCount val="2"/>
                <c:pt idx="0">
                  <c:v>Average Annual Caseload</c:v>
                </c:pt>
                <c:pt idx="1">
                  <c:v>Per Involved Physician </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Tables!$T$5:$T$12</c:f>
              <c:numCache>
                <c:formatCode>0.0</c:formatCode>
                <c:ptCount val="8"/>
                <c:pt idx="0">
                  <c:v>1.1886792452830188</c:v>
                </c:pt>
                <c:pt idx="1">
                  <c:v>1.2794117647058822</c:v>
                </c:pt>
                <c:pt idx="2">
                  <c:v>1.2875000000000001</c:v>
                </c:pt>
                <c:pt idx="3">
                  <c:v>1.3908045977011494</c:v>
                </c:pt>
                <c:pt idx="4">
                  <c:v>1.9438202247191012</c:v>
                </c:pt>
                <c:pt idx="5">
                  <c:v>1.6146788990825689</c:v>
                </c:pt>
                <c:pt idx="6">
                  <c:v>1.5</c:v>
                </c:pt>
                <c:pt idx="7">
                  <c:v>1.7714285714285714</c:v>
                </c:pt>
              </c:numCache>
            </c:numRef>
          </c:val>
        </c:ser>
        <c:ser>
          <c:idx val="2"/>
          <c:order val="1"/>
          <c:tx>
            <c:strRef>
              <c:f>Tables!$U$3:$U$4</c:f>
              <c:strCache>
                <c:ptCount val="2"/>
                <c:pt idx="0">
                  <c:v>Average Annual Caseload</c:v>
                </c:pt>
                <c:pt idx="1">
                  <c:v>Per Involved Pharmacist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Tables!$B$5:$B$12</c:f>
              <c:strCache>
                <c:ptCount val="8"/>
                <c:pt idx="0">
                  <c:v>2009</c:v>
                </c:pt>
                <c:pt idx="1">
                  <c:v>2010</c:v>
                </c:pt>
                <c:pt idx="2">
                  <c:v>2011</c:v>
                </c:pt>
                <c:pt idx="3">
                  <c:v>2012</c:v>
                </c:pt>
                <c:pt idx="4">
                  <c:v>2013</c:v>
                </c:pt>
                <c:pt idx="5">
                  <c:v>2014</c:v>
                </c:pt>
                <c:pt idx="6">
                  <c:v>2015</c:v>
                </c:pt>
                <c:pt idx="7">
                  <c:v>2016</c:v>
                </c:pt>
              </c:strCache>
            </c:strRef>
          </c:cat>
          <c:val>
            <c:numRef>
              <c:f>Tables!$U$5:$U$12</c:f>
              <c:numCache>
                <c:formatCode>0.0</c:formatCode>
                <c:ptCount val="8"/>
                <c:pt idx="0">
                  <c:v>2.1724137931034484</c:v>
                </c:pt>
                <c:pt idx="1">
                  <c:v>2.1749999999999998</c:v>
                </c:pt>
                <c:pt idx="2">
                  <c:v>2.2391304347826089</c:v>
                </c:pt>
                <c:pt idx="3">
                  <c:v>4.0333333333333332</c:v>
                </c:pt>
                <c:pt idx="4">
                  <c:v>7.5217391304347823</c:v>
                </c:pt>
                <c:pt idx="5">
                  <c:v>3.0877192982456139</c:v>
                </c:pt>
                <c:pt idx="6">
                  <c:v>4.3469387755102042</c:v>
                </c:pt>
                <c:pt idx="7">
                  <c:v>5.2765957446808507</c:v>
                </c:pt>
              </c:numCache>
            </c:numRef>
          </c:val>
        </c:ser>
        <c:dLbls>
          <c:dLblPos val="outEnd"/>
          <c:showLegendKey val="0"/>
          <c:showVal val="1"/>
          <c:showCatName val="0"/>
          <c:showSerName val="0"/>
          <c:showPercent val="0"/>
          <c:showBubbleSize val="0"/>
        </c:dLbls>
        <c:gapWidth val="219"/>
        <c:overlap val="-27"/>
        <c:axId val="337320904"/>
        <c:axId val="337314240"/>
      </c:barChart>
      <c:catAx>
        <c:axId val="3373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4240"/>
        <c:crosses val="autoZero"/>
        <c:auto val="1"/>
        <c:lblAlgn val="ctr"/>
        <c:lblOffset val="100"/>
        <c:noMultiLvlLbl val="0"/>
      </c:catAx>
      <c:valAx>
        <c:axId val="3373142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20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 of  Assisted Suicide Prescriptions</a:t>
            </a:r>
            <a:r>
              <a:rPr lang="en-US" baseline="0"/>
              <a:t> and Deaths </a:t>
            </a:r>
          </a:p>
          <a:p>
            <a:pPr>
              <a:defRPr/>
            </a:pPr>
            <a:r>
              <a:rPr lang="en-US" baseline="0"/>
              <a:t>in Washington State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Tables!$V$3:$V$4</c:f>
              <c:strCache>
                <c:ptCount val="2"/>
                <c:pt idx="0">
                  <c:v> Prescriptions</c:v>
                </c:pt>
                <c:pt idx="1">
                  <c:v>Daily</c:v>
                </c:pt>
              </c:strCache>
            </c:strRef>
          </c:tx>
          <c:spPr>
            <a:solidFill>
              <a:srgbClr val="7030A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Tables!$V$5:$V$12</c:f>
              <c:numCache>
                <c:formatCode>0.0</c:formatCode>
                <c:ptCount val="8"/>
                <c:pt idx="0">
                  <c:v>0.20588235294117646</c:v>
                </c:pt>
                <c:pt idx="1">
                  <c:v>0.23835616438356164</c:v>
                </c:pt>
                <c:pt idx="2">
                  <c:v>0.28219178082191781</c:v>
                </c:pt>
                <c:pt idx="3">
                  <c:v>0.33150684931506852</c:v>
                </c:pt>
                <c:pt idx="4">
                  <c:v>0.47397260273972602</c:v>
                </c:pt>
                <c:pt idx="5">
                  <c:v>0.48219178082191783</c:v>
                </c:pt>
                <c:pt idx="6">
                  <c:v>0.58356164383561648</c:v>
                </c:pt>
                <c:pt idx="7">
                  <c:v>0.67945205479452053</c:v>
                </c:pt>
              </c:numCache>
            </c:numRef>
          </c:val>
        </c:ser>
        <c:ser>
          <c:idx val="1"/>
          <c:order val="1"/>
          <c:tx>
            <c:strRef>
              <c:f>Tables!$W$3:$W$4</c:f>
              <c:strCache>
                <c:ptCount val="2"/>
                <c:pt idx="0">
                  <c:v> Prescriptions</c:v>
                </c:pt>
                <c:pt idx="1">
                  <c:v>Weekly</c:v>
                </c:pt>
              </c:strCache>
            </c:strRef>
          </c:tx>
          <c:spPr>
            <a:solidFill>
              <a:srgbClr val="AA71D5"/>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Tables!$W$5:$W$12</c:f>
              <c:numCache>
                <c:formatCode>0.0</c:formatCode>
                <c:ptCount val="8"/>
                <c:pt idx="0">
                  <c:v>1.4318181818181819</c:v>
                </c:pt>
                <c:pt idx="1">
                  <c:v>1.6730769230769231</c:v>
                </c:pt>
                <c:pt idx="2">
                  <c:v>1.9807692307692308</c:v>
                </c:pt>
                <c:pt idx="3">
                  <c:v>2.3269230769230771</c:v>
                </c:pt>
                <c:pt idx="4">
                  <c:v>3.3269230769230771</c:v>
                </c:pt>
                <c:pt idx="5">
                  <c:v>3.3846153846153846</c:v>
                </c:pt>
                <c:pt idx="6">
                  <c:v>4.0961538461538458</c:v>
                </c:pt>
                <c:pt idx="7">
                  <c:v>4.7692307692307692</c:v>
                </c:pt>
              </c:numCache>
            </c:numRef>
          </c:val>
        </c:ser>
        <c:ser>
          <c:idx val="2"/>
          <c:order val="2"/>
          <c:tx>
            <c:strRef>
              <c:f>Tables!$X$3:$X$4</c:f>
              <c:strCache>
                <c:ptCount val="2"/>
                <c:pt idx="0">
                  <c:v>Deaths</c:v>
                </c:pt>
                <c:pt idx="1">
                  <c:v>Daily</c:v>
                </c:pt>
              </c:strCache>
            </c:strRef>
          </c:tx>
          <c:spPr>
            <a:solidFill>
              <a:srgbClr val="002060"/>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Tables!$X$5:$X$12</c:f>
              <c:numCache>
                <c:formatCode>0.0</c:formatCode>
                <c:ptCount val="8"/>
                <c:pt idx="0">
                  <c:v>0.11764705882352941</c:v>
                </c:pt>
                <c:pt idx="1">
                  <c:v>0.13972602739726028</c:v>
                </c:pt>
                <c:pt idx="2">
                  <c:v>0.19178082191780821</c:v>
                </c:pt>
                <c:pt idx="3">
                  <c:v>0.22739726027397261</c:v>
                </c:pt>
                <c:pt idx="4">
                  <c:v>0.32602739726027397</c:v>
                </c:pt>
                <c:pt idx="5">
                  <c:v>0.34520547945205482</c:v>
                </c:pt>
                <c:pt idx="6">
                  <c:v>0.45479452054794522</c:v>
                </c:pt>
                <c:pt idx="7">
                  <c:v>0.52602739726027392</c:v>
                </c:pt>
              </c:numCache>
            </c:numRef>
          </c:val>
        </c:ser>
        <c:ser>
          <c:idx val="3"/>
          <c:order val="3"/>
          <c:tx>
            <c:strRef>
              <c:f>Tables!$Y$3:$Y$4</c:f>
              <c:strCache>
                <c:ptCount val="2"/>
                <c:pt idx="0">
                  <c:v>Deaths</c:v>
                </c:pt>
                <c:pt idx="1">
                  <c:v>Weekly</c:v>
                </c:pt>
              </c:strCache>
            </c:strRef>
          </c:tx>
          <c:spPr>
            <a:solidFill>
              <a:schemeClr val="accent5">
                <a:lumMod val="75000"/>
              </a:schemeClr>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Tables!$Y$5:$Y$12</c:f>
              <c:numCache>
                <c:formatCode>0.0</c:formatCode>
                <c:ptCount val="8"/>
                <c:pt idx="0">
                  <c:v>0.81818181818181823</c:v>
                </c:pt>
                <c:pt idx="1">
                  <c:v>0.98076923076923073</c:v>
                </c:pt>
                <c:pt idx="2">
                  <c:v>1.3461538461538463</c:v>
                </c:pt>
                <c:pt idx="3">
                  <c:v>1.5961538461538463</c:v>
                </c:pt>
                <c:pt idx="4">
                  <c:v>2.2884615384615383</c:v>
                </c:pt>
                <c:pt idx="5">
                  <c:v>2.4230769230769229</c:v>
                </c:pt>
                <c:pt idx="6">
                  <c:v>3.1923076923076925</c:v>
                </c:pt>
                <c:pt idx="7">
                  <c:v>3.6923076923076925</c:v>
                </c:pt>
              </c:numCache>
            </c:numRef>
          </c:val>
        </c:ser>
        <c:dLbls>
          <c:showLegendKey val="0"/>
          <c:showVal val="0"/>
          <c:showCatName val="0"/>
          <c:showSerName val="0"/>
          <c:showPercent val="0"/>
          <c:showBubbleSize val="0"/>
        </c:dLbls>
        <c:gapWidth val="219"/>
        <c:overlap val="-27"/>
        <c:axId val="337319728"/>
        <c:axId val="337317376"/>
        <c:extLst/>
      </c:barChart>
      <c:catAx>
        <c:axId val="3373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7376"/>
        <c:crosses val="autoZero"/>
        <c:auto val="1"/>
        <c:lblAlgn val="ctr"/>
        <c:lblOffset val="100"/>
        <c:noMultiLvlLbl val="0"/>
      </c:catAx>
      <c:valAx>
        <c:axId val="3373173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9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a:t>
            </a:r>
            <a:r>
              <a:rPr lang="en-US" baseline="0"/>
              <a:t> Available to Review Each Case in Washington State</a:t>
            </a:r>
          </a:p>
          <a:p>
            <a:pPr>
              <a:defRPr/>
            </a:pPr>
            <a:r>
              <a:rPr lang="en-US" baseline="0"/>
              <a:t>(For one person or one committee)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Tables!$Z$4</c:f>
              <c:strCache>
                <c:ptCount val="1"/>
                <c:pt idx="0">
                  <c:v>Hours per Case</c:v>
                </c:pt>
              </c:strCache>
            </c:strRef>
          </c:tx>
          <c:spPr>
            <a:solidFill>
              <a:schemeClr val="accent4">
                <a:lumMod val="50000"/>
              </a:schemeClr>
            </a:solidFill>
            <a:ln>
              <a:noFill/>
            </a:ln>
            <a:effectLst/>
          </c:spPr>
          <c:invertIfNegative val="0"/>
          <c:cat>
            <c:strRef>
              <c:f>Tables!$B$5:$B$12</c:f>
              <c:strCache>
                <c:ptCount val="8"/>
                <c:pt idx="0">
                  <c:v>2009</c:v>
                </c:pt>
                <c:pt idx="1">
                  <c:v>2010</c:v>
                </c:pt>
                <c:pt idx="2">
                  <c:v>2011</c:v>
                </c:pt>
                <c:pt idx="3">
                  <c:v>2012</c:v>
                </c:pt>
                <c:pt idx="4">
                  <c:v>2013</c:v>
                </c:pt>
                <c:pt idx="5">
                  <c:v>2014</c:v>
                </c:pt>
                <c:pt idx="6">
                  <c:v>2015</c:v>
                </c:pt>
                <c:pt idx="7">
                  <c:v>2016</c:v>
                </c:pt>
              </c:strCache>
            </c:strRef>
          </c:cat>
          <c:val>
            <c:numRef>
              <c:f>Tables!$Z$5:$Z$12</c:f>
              <c:numCache>
                <c:formatCode>0.00</c:formatCode>
                <c:ptCount val="8"/>
                <c:pt idx="0">
                  <c:v>48.888888888888886</c:v>
                </c:pt>
                <c:pt idx="1">
                  <c:v>40.7843137254902</c:v>
                </c:pt>
                <c:pt idx="2">
                  <c:v>29.714285714285712</c:v>
                </c:pt>
                <c:pt idx="3">
                  <c:v>25.060240963855421</c:v>
                </c:pt>
                <c:pt idx="4">
                  <c:v>17.478991596638657</c:v>
                </c:pt>
                <c:pt idx="5">
                  <c:v>16.50793650793651</c:v>
                </c:pt>
                <c:pt idx="6">
                  <c:v>12.53012048192771</c:v>
                </c:pt>
                <c:pt idx="7">
                  <c:v>10.833333333333332</c:v>
                </c:pt>
              </c:numCache>
            </c:numRef>
          </c:val>
        </c:ser>
        <c:dLbls>
          <c:showLegendKey val="0"/>
          <c:showVal val="0"/>
          <c:showCatName val="0"/>
          <c:showSerName val="0"/>
          <c:showPercent val="0"/>
          <c:showBubbleSize val="0"/>
        </c:dLbls>
        <c:gapWidth val="219"/>
        <c:overlap val="-27"/>
        <c:axId val="337319336"/>
        <c:axId val="337320512"/>
        <c:extLst>
          <c:ext xmlns:c15="http://schemas.microsoft.com/office/drawing/2012/chart" uri="{02D57815-91ED-43cb-92C2-25804820EDAC}">
            <c15:filteredBarSeries>
              <c15:ser>
                <c:idx val="1"/>
                <c:order val="1"/>
                <c:tx>
                  <c:strRef>
                    <c:extLst>
                      <c:ext uri="{02D57815-91ED-43cb-92C2-25804820EDAC}">
                        <c15:formulaRef>
                          <c15:sqref>Tables!$AA$4</c15:sqref>
                        </c15:formulaRef>
                      </c:ext>
                    </c:extLst>
                    <c:strCache>
                      <c:ptCount val="1"/>
                      <c:pt idx="0">
                        <c:v>Minutes per Case ⑤</c:v>
                      </c:pt>
                    </c:strCache>
                  </c:strRef>
                </c:tx>
                <c:spPr>
                  <a:solidFill>
                    <a:schemeClr val="accent2"/>
                  </a:solidFill>
                  <a:ln>
                    <a:noFill/>
                  </a:ln>
                  <a:effectLst/>
                </c:spPr>
                <c:invertIfNegative val="0"/>
                <c:cat>
                  <c:strRef>
                    <c:extLst>
                      <c:ext uri="{02D57815-91ED-43cb-92C2-25804820EDAC}">
                        <c15:formulaRef>
                          <c15:sqref>Tables!$B$5:$B$12</c15:sqref>
                        </c15:formulaRef>
                      </c:ext>
                    </c:extLst>
                    <c:strCache>
                      <c:ptCount val="8"/>
                      <c:pt idx="0">
                        <c:v>2009</c:v>
                      </c:pt>
                      <c:pt idx="1">
                        <c:v>2010</c:v>
                      </c:pt>
                      <c:pt idx="2">
                        <c:v>2011</c:v>
                      </c:pt>
                      <c:pt idx="3">
                        <c:v>2012</c:v>
                      </c:pt>
                      <c:pt idx="4">
                        <c:v>2013</c:v>
                      </c:pt>
                      <c:pt idx="5">
                        <c:v>2014</c:v>
                      </c:pt>
                      <c:pt idx="6">
                        <c:v>2015</c:v>
                      </c:pt>
                      <c:pt idx="7">
                        <c:v>2016</c:v>
                      </c:pt>
                    </c:strCache>
                  </c:strRef>
                </c:cat>
                <c:val>
                  <c:numRef>
                    <c:extLst>
                      <c:ext uri="{02D57815-91ED-43cb-92C2-25804820EDAC}">
                        <c15:formulaRef>
                          <c15:sqref>Tables!$AA$5:$AA$12</c15:sqref>
                        </c15:formulaRef>
                      </c:ext>
                    </c:extLst>
                    <c:numCache>
                      <c:formatCode>General</c:formatCode>
                      <c:ptCount val="8"/>
                    </c:numCache>
                  </c:numRef>
                </c:val>
              </c15:ser>
            </c15:filteredBarSeries>
          </c:ext>
        </c:extLst>
      </c:barChart>
      <c:catAx>
        <c:axId val="337319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20512"/>
        <c:crosses val="autoZero"/>
        <c:auto val="1"/>
        <c:lblAlgn val="ctr"/>
        <c:lblOffset val="100"/>
        <c:noMultiLvlLbl val="0"/>
      </c:catAx>
      <c:valAx>
        <c:axId val="337320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3193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1</xdr:col>
      <xdr:colOff>581025</xdr:colOff>
      <xdr:row>0</xdr:row>
      <xdr:rowOff>778862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0"/>
          <a:ext cx="666749" cy="778862"/>
        </a:xfrm>
        <a:prstGeom prst="rect">
          <a:avLst/>
        </a:prstGeom>
      </xdr:spPr>
    </xdr:pic>
    <xdr:clientData/>
  </xdr:twoCellAnchor>
  <xdr:twoCellAnchor>
    <xdr:from>
      <xdr:col>1</xdr:col>
      <xdr:colOff>514350</xdr:colOff>
      <xdr:row>0</xdr:row>
      <xdr:rowOff>85725</xdr:rowOff>
    </xdr:from>
    <xdr:to>
      <xdr:col>3</xdr:col>
      <xdr:colOff>28575</xdr:colOff>
      <xdr:row>0</xdr:row>
      <xdr:rowOff>628650</xdr:rowOff>
    </xdr:to>
    <xdr:sp macro="" textlink="">
      <xdr:nvSpPr>
        <xdr:cNvPr id="6" name="TextBox 5"/>
        <xdr:cNvSpPr txBox="1"/>
      </xdr:nvSpPr>
      <xdr:spPr>
        <a:xfrm>
          <a:off x="704850" y="85725"/>
          <a:ext cx="3324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accent5">
                  <a:lumMod val="50000"/>
                </a:schemeClr>
              </a:solidFill>
            </a:rPr>
            <a:t>Protection</a:t>
          </a:r>
          <a:r>
            <a:rPr lang="en-US" sz="1400" b="1" baseline="0">
              <a:solidFill>
                <a:schemeClr val="accent5">
                  <a:lumMod val="50000"/>
                </a:schemeClr>
              </a:solidFill>
            </a:rPr>
            <a:t> of Conscience Project</a:t>
          </a:r>
        </a:p>
        <a:p>
          <a:r>
            <a:rPr lang="en-US" sz="1400" b="1" i="1" baseline="0">
              <a:solidFill>
                <a:schemeClr val="accent5">
                  <a:lumMod val="50000"/>
                </a:schemeClr>
              </a:solidFill>
            </a:rPr>
            <a:t>www.consciencelaws.org</a:t>
          </a:r>
          <a:endParaRPr lang="en-US" sz="1400" b="1" i="1">
            <a:solidFill>
              <a:schemeClr val="accent5">
                <a:lumMod val="50000"/>
              </a:schemeClr>
            </a:solidFill>
          </a:endParaRPr>
        </a:p>
      </xdr:txBody>
    </xdr:sp>
    <xdr:clientData/>
  </xdr:twoCellAnchor>
  <xdr:twoCellAnchor editAs="oneCell">
    <xdr:from>
      <xdr:col>6</xdr:col>
      <xdr:colOff>180975</xdr:colOff>
      <xdr:row>1</xdr:row>
      <xdr:rowOff>161925</xdr:rowOff>
    </xdr:from>
    <xdr:to>
      <xdr:col>6</xdr:col>
      <xdr:colOff>1019175</xdr:colOff>
      <xdr:row>1</xdr:row>
      <xdr:rowOff>457200</xdr:rowOff>
    </xdr:to>
    <xdr:pic>
      <xdr:nvPicPr>
        <xdr:cNvPr id="8" name="Picture 7" descr="Creative Commons License">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10200" y="11049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xdr:row>
      <xdr:rowOff>200023</xdr:rowOff>
    </xdr:from>
    <xdr:to>
      <xdr:col>14</xdr:col>
      <xdr:colOff>38100</xdr:colOff>
      <xdr:row>40</xdr:row>
      <xdr:rowOff>47623</xdr:rowOff>
    </xdr:to>
    <xdr:graphicFrame macro="">
      <xdr:nvGraphicFramePr>
        <xdr:cNvPr id="17" name="Chart 1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9525</xdr:colOff>
      <xdr:row>2</xdr:row>
      <xdr:rowOff>9524</xdr:rowOff>
    </xdr:from>
    <xdr:to>
      <xdr:col>27</xdr:col>
      <xdr:colOff>9525</xdr:colOff>
      <xdr:row>40</xdr:row>
      <xdr:rowOff>57149</xdr:rowOff>
    </xdr:to>
    <xdr:graphicFrame macro="">
      <xdr:nvGraphicFramePr>
        <xdr:cNvPr id="18" name="Chart 1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2</xdr:row>
      <xdr:rowOff>9524</xdr:rowOff>
    </xdr:from>
    <xdr:to>
      <xdr:col>40</xdr:col>
      <xdr:colOff>0</xdr:colOff>
      <xdr:row>40</xdr:row>
      <xdr:rowOff>57149</xdr:rowOff>
    </xdr:to>
    <xdr:graphicFrame macro="">
      <xdr:nvGraphicFramePr>
        <xdr:cNvPr id="19" name="Chart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600075</xdr:colOff>
      <xdr:row>1</xdr:row>
      <xdr:rowOff>200024</xdr:rowOff>
    </xdr:from>
    <xdr:to>
      <xdr:col>52</xdr:col>
      <xdr:colOff>600075</xdr:colOff>
      <xdr:row>40</xdr:row>
      <xdr:rowOff>47624</xdr:rowOff>
    </xdr:to>
    <xdr:graphicFrame macro="">
      <xdr:nvGraphicFramePr>
        <xdr:cNvPr id="21" name="Chart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47625</xdr:colOff>
      <xdr:row>43</xdr:row>
      <xdr:rowOff>9524</xdr:rowOff>
    </xdr:from>
    <xdr:to>
      <xdr:col>14</xdr:col>
      <xdr:colOff>47625</xdr:colOff>
      <xdr:row>81</xdr:row>
      <xdr:rowOff>47624</xdr:rowOff>
    </xdr:to>
    <xdr:graphicFrame macro="">
      <xdr:nvGraphicFramePr>
        <xdr:cNvPr id="22" name="Chart 2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9525</xdr:colOff>
      <xdr:row>43</xdr:row>
      <xdr:rowOff>28574</xdr:rowOff>
    </xdr:from>
    <xdr:to>
      <xdr:col>27</xdr:col>
      <xdr:colOff>9525</xdr:colOff>
      <xdr:row>81</xdr:row>
      <xdr:rowOff>66674</xdr:rowOff>
    </xdr:to>
    <xdr:graphicFrame macro="">
      <xdr:nvGraphicFramePr>
        <xdr:cNvPr id="23" name="Chart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19050</xdr:colOff>
      <xdr:row>43</xdr:row>
      <xdr:rowOff>19048</xdr:rowOff>
    </xdr:from>
    <xdr:to>
      <xdr:col>40</xdr:col>
      <xdr:colOff>19050</xdr:colOff>
      <xdr:row>81</xdr:row>
      <xdr:rowOff>57148</xdr:rowOff>
    </xdr:to>
    <xdr:graphicFrame macro="">
      <xdr:nvGraphicFramePr>
        <xdr:cNvPr id="8" name="Chart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19051</xdr:colOff>
      <xdr:row>86</xdr:row>
      <xdr:rowOff>28574</xdr:rowOff>
    </xdr:from>
    <xdr:to>
      <xdr:col>14</xdr:col>
      <xdr:colOff>19051</xdr:colOff>
      <xdr:row>124</xdr:row>
      <xdr:rowOff>38099</xdr:rowOff>
    </xdr:to>
    <xdr:graphicFrame macro="">
      <xdr:nvGraphicFramePr>
        <xdr:cNvPr id="9" name="Chart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38099</xdr:colOff>
      <xdr:row>127</xdr:row>
      <xdr:rowOff>19050</xdr:rowOff>
    </xdr:from>
    <xdr:to>
      <xdr:col>14</xdr:col>
      <xdr:colOff>38099</xdr:colOff>
      <xdr:row>165</xdr:row>
      <xdr:rowOff>47625</xdr:rowOff>
    </xdr:to>
    <xdr:graphicFrame macro="">
      <xdr:nvGraphicFramePr>
        <xdr:cNvPr id="11" name="Chart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2</xdr:row>
      <xdr:rowOff>0</xdr:rowOff>
    </xdr:from>
    <xdr:to>
      <xdr:col>66</xdr:col>
      <xdr:colOff>0</xdr:colOff>
      <xdr:row>40</xdr:row>
      <xdr:rowOff>47625</xdr:rowOff>
    </xdr:to>
    <xdr:graphicFrame macro="">
      <xdr:nvGraphicFramePr>
        <xdr:cNvPr id="12" name="Chart 1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4.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doh.wa.gov/portals/1/Documents/5400/DWDA2010.pdf" TargetMode="External"/><Relationship Id="rId13" Type="http://schemas.openxmlformats.org/officeDocument/2006/relationships/printerSettings" Target="../printerSettings/printerSettings2.bin"/><Relationship Id="rId3" Type="http://schemas.openxmlformats.org/officeDocument/2006/relationships/hyperlink" Target="http://www.doh.wa.gov/Portals/1/Documents/Pubs/422-109-DeathWithDignityAct2016.pdf" TargetMode="External"/><Relationship Id="rId7" Type="http://schemas.openxmlformats.org/officeDocument/2006/relationships/hyperlink" Target="http://www.doh.wa.gov/portals/1/Documents/Pubs/422-109-DeathWithDignityAct2012.pdf" TargetMode="External"/><Relationship Id="rId12" Type="http://schemas.openxmlformats.org/officeDocument/2006/relationships/hyperlink" Target="http://www.google.ca/url?sa=t&amp;rct=j&amp;q=&amp;esrc=s&amp;source=web&amp;cd=1&amp;cad=rja&amp;uact=8&amp;ved=0ahUKEwjK5Nnh8rnVAhVkwlQKHYZtBfcQFggmMAA&amp;url=http%3A%2F%2Fmedia.graytvinc.com%2Fdocuments%2FJuly%2B1%2B2014%2BCensus.xls&amp;usg=AFQjCNH_s8uh5TN9zhRJUIQLHXQH0pfkrg" TargetMode="External"/><Relationship Id="rId2" Type="http://schemas.openxmlformats.org/officeDocument/2006/relationships/hyperlink" Target="http://wonder.cdc.gov/mortSQL.html" TargetMode="External"/><Relationship Id="rId1" Type="http://schemas.openxmlformats.org/officeDocument/2006/relationships/hyperlink" Target="http://www.census.gov/quickfacts/table/PST045215/53,41" TargetMode="External"/><Relationship Id="rId6" Type="http://schemas.openxmlformats.org/officeDocument/2006/relationships/hyperlink" Target="http://www.doh.wa.gov/portals/1/Documents/5400/DWDA2011.pdf" TargetMode="External"/><Relationship Id="rId11" Type="http://schemas.openxmlformats.org/officeDocument/2006/relationships/hyperlink" Target="http://www.rco.wa.gov/documents/ORTF/WashingtonPopulationTrends.pdf" TargetMode="External"/><Relationship Id="rId5" Type="http://schemas.openxmlformats.org/officeDocument/2006/relationships/hyperlink" Target="http://www.doh.wa.gov/portals/1/Documents/Pubs/422-109-DeathWithDignityAct2013.pdf" TargetMode="External"/><Relationship Id="rId10" Type="http://schemas.openxmlformats.org/officeDocument/2006/relationships/hyperlink" Target="http://www.doh.wa.gov/portals/1/Documents/Pubs/422-109-DeathWithDignityAct2015.pdf" TargetMode="External"/><Relationship Id="rId4" Type="http://schemas.openxmlformats.org/officeDocument/2006/relationships/hyperlink" Target="http://www.doh.wa.gov/portals/1/Documents/Pubs/422-109-DeathWithDignityAct2014.pdf" TargetMode="External"/><Relationship Id="rId9" Type="http://schemas.openxmlformats.org/officeDocument/2006/relationships/hyperlink" Target="http://www.doh.wa.gov/portals/1/Documents/5400/DWDA2009.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www.doh.wa.gov/Portals/1/Documents/2000/UDAReport2011-2013.pdf" TargetMode="External"/><Relationship Id="rId2" Type="http://schemas.openxmlformats.org/officeDocument/2006/relationships/hyperlink" Target="http://www.doh.wa.gov/Portals/1/Documents/2000/UDAReport2009-2011.pdf" TargetMode="External"/><Relationship Id="rId1" Type="http://schemas.openxmlformats.org/officeDocument/2006/relationships/hyperlink" Target="http://www.doh.wa.gov/Portals/1/Documents/2000/UDAReport2009-2011.pdf" TargetMode="External"/><Relationship Id="rId6" Type="http://schemas.openxmlformats.org/officeDocument/2006/relationships/hyperlink" Target="http://www.doh.wa.gov/Portals/1/Documents/2000/UDAReport2013-2015.pdf" TargetMode="External"/><Relationship Id="rId5" Type="http://schemas.openxmlformats.org/officeDocument/2006/relationships/hyperlink" Target="http://www.doh.wa.gov/Portals/1/Documents/2000/UDAReport2013-2015.pdf" TargetMode="External"/><Relationship Id="rId4" Type="http://schemas.openxmlformats.org/officeDocument/2006/relationships/hyperlink" Target="http://www.doh.wa.gov/Portals/1/Documents/2000/UDAReport2011-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workbookViewId="0">
      <selection activeCell="C9" sqref="C9"/>
    </sheetView>
  </sheetViews>
  <sheetFormatPr defaultRowHeight="15" x14ac:dyDescent="0.25"/>
  <cols>
    <col min="1" max="1" width="1.42578125" style="5" customWidth="1"/>
    <col min="2" max="2" width="43.5703125" customWidth="1"/>
    <col min="3" max="3" width="6.85546875" customWidth="1"/>
    <col min="4" max="4" width="7" customWidth="1"/>
    <col min="5" max="5" width="2" style="5" customWidth="1"/>
    <col min="6" max="6" width="17.5703125" style="93" customWidth="1"/>
    <col min="7" max="7" width="18.5703125" customWidth="1"/>
    <col min="8" max="8" width="6.28515625" style="39" customWidth="1"/>
    <col min="9" max="9" width="4.42578125" style="39" customWidth="1"/>
    <col min="10" max="10" width="6.7109375" customWidth="1"/>
    <col min="11" max="11" width="6.140625" customWidth="1"/>
    <col min="12" max="12" width="5.7109375" style="93" customWidth="1"/>
    <col min="13" max="13" width="2.5703125" style="5" customWidth="1"/>
    <col min="14" max="14" width="31.42578125" customWidth="1"/>
    <col min="15" max="15" width="6.42578125" customWidth="1"/>
    <col min="16" max="16" width="6.5703125" customWidth="1"/>
    <col min="17" max="17" width="9.140625" style="5"/>
  </cols>
  <sheetData>
    <row r="1" spans="1:17" ht="63" customHeight="1" thickBot="1" x14ac:dyDescent="0.3">
      <c r="A1" s="126"/>
      <c r="B1" s="126"/>
      <c r="C1" s="126"/>
      <c r="D1" s="126"/>
      <c r="E1" s="126"/>
      <c r="F1" s="126"/>
      <c r="G1" s="126"/>
      <c r="H1" s="126"/>
      <c r="I1" s="126"/>
      <c r="J1" s="126"/>
      <c r="K1" s="126"/>
      <c r="L1" s="126"/>
      <c r="M1" s="126"/>
      <c r="N1" s="126"/>
      <c r="O1" s="126"/>
      <c r="P1" s="126"/>
      <c r="Q1" s="126"/>
    </row>
    <row r="2" spans="1:17" ht="48.75" customHeight="1" thickTop="1" x14ac:dyDescent="0.25">
      <c r="A2" s="127" t="s">
        <v>102</v>
      </c>
      <c r="B2" s="127"/>
      <c r="C2" s="127"/>
      <c r="D2" s="127"/>
      <c r="E2" s="127"/>
      <c r="F2" s="128"/>
      <c r="G2" s="91"/>
      <c r="H2" s="138" t="s">
        <v>14</v>
      </c>
      <c r="I2" s="138"/>
      <c r="J2" s="138"/>
      <c r="K2" s="138"/>
      <c r="L2" s="138"/>
      <c r="M2" s="138"/>
      <c r="N2" s="138"/>
      <c r="O2" s="138"/>
      <c r="P2" s="138"/>
    </row>
    <row r="3" spans="1:17" s="39" customFormat="1" ht="20.25" customHeight="1" x14ac:dyDescent="0.25">
      <c r="A3" s="129"/>
      <c r="B3" s="129"/>
      <c r="C3" s="129"/>
      <c r="D3" s="129"/>
      <c r="E3" s="129"/>
      <c r="F3" s="130"/>
      <c r="G3" s="120" t="s">
        <v>54</v>
      </c>
      <c r="H3" s="120"/>
      <c r="I3" s="120"/>
      <c r="J3" s="120"/>
      <c r="K3" s="93"/>
      <c r="L3" s="119"/>
      <c r="M3" s="119"/>
      <c r="N3" s="119"/>
      <c r="O3" s="93"/>
      <c r="P3" s="93"/>
    </row>
    <row r="4" spans="1:17" ht="48" customHeight="1" x14ac:dyDescent="0.25">
      <c r="A4" s="129"/>
      <c r="B4" s="129"/>
      <c r="C4" s="129"/>
      <c r="D4" s="129"/>
      <c r="E4" s="129"/>
      <c r="F4" s="130"/>
      <c r="G4" s="137" t="s">
        <v>93</v>
      </c>
      <c r="H4" s="137"/>
      <c r="I4" s="137"/>
      <c r="J4" s="137"/>
      <c r="K4" s="137"/>
      <c r="L4" s="137"/>
      <c r="M4" s="137"/>
      <c r="N4" s="137"/>
      <c r="O4" s="137"/>
      <c r="P4" s="137"/>
      <c r="Q4" s="93"/>
    </row>
    <row r="5" spans="1:17" s="39" customFormat="1" ht="12" customHeight="1" x14ac:dyDescent="0.25">
      <c r="A5" s="5"/>
      <c r="B5" s="82"/>
      <c r="C5" s="79"/>
      <c r="D5" s="79"/>
      <c r="E5" s="79"/>
      <c r="F5" s="79"/>
      <c r="G5" s="92"/>
      <c r="H5" s="92"/>
      <c r="I5" s="92"/>
      <c r="J5" s="82"/>
      <c r="K5" s="80"/>
      <c r="L5" s="80"/>
      <c r="M5" s="81"/>
      <c r="N5" s="81"/>
      <c r="O5" s="5"/>
      <c r="P5" s="5"/>
      <c r="Q5" s="5"/>
    </row>
    <row r="6" spans="1:17" ht="20.25" thickBot="1" x14ac:dyDescent="0.35">
      <c r="B6" s="112" t="s">
        <v>26</v>
      </c>
      <c r="C6" s="113"/>
      <c r="E6" s="93"/>
      <c r="M6" s="93"/>
      <c r="Q6" s="93"/>
    </row>
    <row r="7" spans="1:17" ht="18" thickTop="1" x14ac:dyDescent="0.3">
      <c r="B7" s="139" t="s">
        <v>68</v>
      </c>
      <c r="C7" s="140"/>
      <c r="D7" s="140"/>
      <c r="E7" s="140"/>
      <c r="F7" s="140"/>
      <c r="G7" s="140"/>
      <c r="H7" s="140"/>
      <c r="I7" s="140"/>
      <c r="J7" s="140"/>
      <c r="K7" s="140"/>
      <c r="L7" s="140"/>
      <c r="M7" s="140"/>
      <c r="N7" s="111"/>
      <c r="Q7" s="93"/>
    </row>
    <row r="8" spans="1:17" s="5" customFormat="1" x14ac:dyDescent="0.25"/>
    <row r="9" spans="1:17" x14ac:dyDescent="0.25">
      <c r="B9" s="87" t="s">
        <v>20</v>
      </c>
      <c r="C9" s="108" t="s">
        <v>15</v>
      </c>
      <c r="D9" s="88"/>
      <c r="E9" s="94"/>
      <c r="F9" s="136" t="s">
        <v>42</v>
      </c>
      <c r="G9" s="136"/>
      <c r="H9" s="136"/>
      <c r="I9" s="136"/>
      <c r="J9" s="136"/>
      <c r="K9" s="107" t="s">
        <v>15</v>
      </c>
      <c r="L9" s="91"/>
      <c r="N9" s="75" t="s">
        <v>59</v>
      </c>
      <c r="O9" s="88"/>
      <c r="P9" s="88"/>
    </row>
    <row r="10" spans="1:17" x14ac:dyDescent="0.25">
      <c r="B10" s="90" t="s">
        <v>69</v>
      </c>
      <c r="C10" s="109" t="s">
        <v>15</v>
      </c>
      <c r="D10" s="141" t="s">
        <v>17</v>
      </c>
      <c r="E10" s="94"/>
      <c r="F10" s="135" t="s">
        <v>25</v>
      </c>
      <c r="G10" s="135"/>
      <c r="H10" s="135"/>
      <c r="I10" s="135"/>
      <c r="J10" s="135"/>
      <c r="K10" s="114" t="s">
        <v>15</v>
      </c>
      <c r="L10" s="132" t="s">
        <v>17</v>
      </c>
      <c r="N10" s="76" t="s">
        <v>60</v>
      </c>
      <c r="O10" s="109" t="s">
        <v>15</v>
      </c>
      <c r="P10" s="109" t="s">
        <v>17</v>
      </c>
    </row>
    <row r="11" spans="1:17" x14ac:dyDescent="0.25">
      <c r="B11" s="90" t="s">
        <v>70</v>
      </c>
      <c r="C11" s="109" t="s">
        <v>15</v>
      </c>
      <c r="D11" s="141"/>
      <c r="E11" s="94"/>
      <c r="F11" s="134" t="s">
        <v>43</v>
      </c>
      <c r="G11" s="134"/>
      <c r="H11" s="134"/>
      <c r="I11" s="134"/>
      <c r="J11" s="134"/>
      <c r="K11" s="114" t="s">
        <v>15</v>
      </c>
      <c r="L11" s="132"/>
    </row>
    <row r="12" spans="1:17" s="34" customFormat="1" x14ac:dyDescent="0.25">
      <c r="A12" s="5"/>
      <c r="B12" s="90" t="s">
        <v>71</v>
      </c>
      <c r="C12" s="109" t="s">
        <v>15</v>
      </c>
      <c r="D12" s="114" t="s">
        <v>17</v>
      </c>
      <c r="E12" s="94"/>
      <c r="F12" s="135" t="s">
        <v>41</v>
      </c>
      <c r="G12" s="135"/>
      <c r="H12" s="135"/>
      <c r="I12" s="135"/>
      <c r="J12" s="135"/>
      <c r="K12" s="114" t="s">
        <v>15</v>
      </c>
      <c r="L12" s="132" t="s">
        <v>17</v>
      </c>
      <c r="M12" s="5"/>
      <c r="Q12" s="5"/>
    </row>
    <row r="13" spans="1:17" x14ac:dyDescent="0.25">
      <c r="B13" s="90" t="s">
        <v>90</v>
      </c>
      <c r="C13" s="109" t="s">
        <v>15</v>
      </c>
      <c r="D13" s="142" t="s">
        <v>17</v>
      </c>
      <c r="E13" s="94"/>
      <c r="F13" s="133" t="s">
        <v>44</v>
      </c>
      <c r="G13" s="133"/>
      <c r="H13" s="133"/>
      <c r="I13" s="133"/>
      <c r="J13" s="133"/>
      <c r="K13" s="114" t="s">
        <v>15</v>
      </c>
      <c r="L13" s="132"/>
    </row>
    <row r="14" spans="1:17" x14ac:dyDescent="0.25">
      <c r="B14" s="90" t="s">
        <v>72</v>
      </c>
      <c r="C14" s="109" t="s">
        <v>15</v>
      </c>
      <c r="D14" s="142"/>
      <c r="E14" s="94"/>
      <c r="F14" s="134" t="s">
        <v>51</v>
      </c>
      <c r="G14" s="134"/>
      <c r="H14" s="134"/>
      <c r="I14" s="134"/>
      <c r="J14" s="134"/>
      <c r="K14" s="109" t="s">
        <v>15</v>
      </c>
      <c r="L14" s="131" t="s">
        <v>17</v>
      </c>
    </row>
    <row r="15" spans="1:17" x14ac:dyDescent="0.25">
      <c r="B15" s="90" t="s">
        <v>73</v>
      </c>
      <c r="C15" s="109" t="s">
        <v>15</v>
      </c>
      <c r="D15" s="142"/>
      <c r="E15" s="94"/>
      <c r="F15" s="134" t="s">
        <v>52</v>
      </c>
      <c r="G15" s="134"/>
      <c r="H15" s="134"/>
      <c r="I15" s="134"/>
      <c r="J15" s="134"/>
      <c r="K15" s="109" t="s">
        <v>15</v>
      </c>
      <c r="L15" s="131"/>
    </row>
    <row r="16" spans="1:17" s="39" customFormat="1" x14ac:dyDescent="0.25">
      <c r="A16" s="5"/>
      <c r="B16" s="90" t="s">
        <v>74</v>
      </c>
      <c r="C16" s="107"/>
      <c r="D16" s="109" t="s">
        <v>17</v>
      </c>
      <c r="E16" s="94"/>
      <c r="F16" s="143"/>
      <c r="G16" s="143"/>
      <c r="H16" s="143"/>
      <c r="I16" s="143"/>
      <c r="J16" s="88"/>
      <c r="L16" s="93"/>
      <c r="M16" s="5"/>
      <c r="Q16" s="5"/>
    </row>
    <row r="17" spans="1:17" s="39" customFormat="1" ht="17.25" customHeight="1" x14ac:dyDescent="0.25">
      <c r="A17" s="5"/>
      <c r="B17" s="76" t="s">
        <v>100</v>
      </c>
      <c r="C17" s="116" t="s">
        <v>15</v>
      </c>
      <c r="D17" s="116" t="s">
        <v>17</v>
      </c>
      <c r="E17" s="94"/>
      <c r="F17" s="137" t="s">
        <v>92</v>
      </c>
      <c r="G17" s="145"/>
      <c r="H17" s="145"/>
      <c r="I17" s="145"/>
      <c r="J17" s="145"/>
      <c r="K17" s="145"/>
      <c r="L17" s="93"/>
      <c r="M17" s="5"/>
      <c r="Q17" s="5"/>
    </row>
    <row r="18" spans="1:17" ht="15" customHeight="1" x14ac:dyDescent="0.25">
      <c r="B18" s="117" t="s">
        <v>67</v>
      </c>
      <c r="C18" s="115" t="s">
        <v>15</v>
      </c>
      <c r="D18" s="142" t="s">
        <v>17</v>
      </c>
      <c r="E18" s="94"/>
      <c r="F18" s="145"/>
      <c r="G18" s="145"/>
      <c r="H18" s="145"/>
      <c r="I18" s="145"/>
      <c r="J18" s="145"/>
      <c r="K18" s="145"/>
    </row>
    <row r="19" spans="1:17" s="39" customFormat="1" x14ac:dyDescent="0.25">
      <c r="A19" s="5"/>
      <c r="B19" s="76" t="s">
        <v>53</v>
      </c>
      <c r="C19" s="115" t="s">
        <v>15</v>
      </c>
      <c r="D19" s="142"/>
      <c r="E19" s="94"/>
      <c r="F19" s="145"/>
      <c r="G19" s="145"/>
      <c r="H19" s="145"/>
      <c r="I19" s="145"/>
      <c r="J19" s="145"/>
      <c r="K19" s="145"/>
      <c r="L19" s="93"/>
      <c r="M19" s="5"/>
      <c r="Q19" s="5"/>
    </row>
    <row r="20" spans="1:17" x14ac:dyDescent="0.25">
      <c r="B20" s="91"/>
      <c r="C20" s="91"/>
      <c r="D20" s="91"/>
      <c r="E20" s="94"/>
      <c r="F20" s="145"/>
      <c r="G20" s="145"/>
      <c r="H20" s="145"/>
      <c r="I20" s="145"/>
      <c r="J20" s="145"/>
      <c r="K20" s="145"/>
    </row>
    <row r="21" spans="1:17" ht="15" customHeight="1" x14ac:dyDescent="0.25">
      <c r="F21" s="144"/>
      <c r="G21" s="144"/>
      <c r="H21" s="144"/>
      <c r="I21" s="144"/>
      <c r="J21" s="144"/>
    </row>
    <row r="22" spans="1:17" s="39" customFormat="1" ht="15" customHeight="1" x14ac:dyDescent="0.25">
      <c r="A22" s="5"/>
      <c r="E22" s="106"/>
      <c r="F22" s="118"/>
      <c r="G22" s="118"/>
      <c r="H22" s="118"/>
      <c r="I22" s="118"/>
      <c r="J22" s="89"/>
      <c r="L22" s="93"/>
      <c r="M22" s="5"/>
      <c r="Q22" s="5"/>
    </row>
    <row r="23" spans="1:17" x14ac:dyDescent="0.25">
      <c r="E23" s="106"/>
      <c r="F23" s="118"/>
      <c r="G23" s="118"/>
      <c r="H23" s="118"/>
      <c r="I23" s="118"/>
      <c r="J23" s="89"/>
    </row>
    <row r="24" spans="1:17" s="39" customFormat="1" x14ac:dyDescent="0.25">
      <c r="A24" s="5"/>
      <c r="E24" s="106"/>
      <c r="F24" s="118"/>
      <c r="G24" s="118"/>
      <c r="H24" s="118"/>
      <c r="I24" s="118"/>
      <c r="J24" s="88"/>
      <c r="L24" s="93"/>
      <c r="M24" s="5"/>
      <c r="Q24" s="5"/>
    </row>
    <row r="25" spans="1:17" x14ac:dyDescent="0.25">
      <c r="E25" s="94"/>
      <c r="F25" s="91"/>
      <c r="G25" s="91"/>
      <c r="H25" s="91"/>
      <c r="I25" s="91"/>
      <c r="J25" s="88"/>
    </row>
    <row r="26" spans="1:17" x14ac:dyDescent="0.25">
      <c r="E26" s="94"/>
      <c r="F26" s="91"/>
      <c r="G26" s="91"/>
      <c r="H26" s="91"/>
      <c r="I26" s="91"/>
      <c r="J26" s="88"/>
    </row>
    <row r="27" spans="1:17" x14ac:dyDescent="0.25">
      <c r="E27" s="94"/>
      <c r="F27" s="91"/>
      <c r="G27" s="91"/>
      <c r="H27" s="91"/>
      <c r="I27" s="91"/>
      <c r="J27" s="88"/>
    </row>
    <row r="28" spans="1:17" x14ac:dyDescent="0.25">
      <c r="B28" s="91"/>
      <c r="C28" s="91"/>
      <c r="D28" s="91"/>
      <c r="E28" s="94"/>
      <c r="F28" s="91"/>
      <c r="G28" s="91"/>
      <c r="H28" s="91"/>
      <c r="I28" s="91"/>
      <c r="J28" s="88"/>
    </row>
    <row r="29" spans="1:17" x14ac:dyDescent="0.25">
      <c r="E29" s="94"/>
      <c r="F29" s="91"/>
      <c r="G29" s="91"/>
      <c r="H29" s="91"/>
      <c r="I29" s="91"/>
      <c r="J29" s="88"/>
    </row>
    <row r="30" spans="1:17" x14ac:dyDescent="0.25">
      <c r="E30" s="94"/>
      <c r="F30" s="91"/>
      <c r="G30" s="91"/>
      <c r="H30" s="91"/>
      <c r="I30" s="91"/>
      <c r="J30" s="88"/>
    </row>
    <row r="31" spans="1:17" x14ac:dyDescent="0.25">
      <c r="B31" s="88"/>
      <c r="C31" s="88"/>
      <c r="D31" s="88"/>
      <c r="E31" s="94"/>
      <c r="F31" s="91"/>
      <c r="G31" s="91"/>
      <c r="H31" s="91"/>
      <c r="I31" s="91"/>
      <c r="J31" s="88"/>
    </row>
    <row r="32" spans="1:17" x14ac:dyDescent="0.25">
      <c r="G32" s="93"/>
      <c r="H32" s="93"/>
      <c r="I32" s="93"/>
    </row>
    <row r="33" spans="7:9" x14ac:dyDescent="0.25">
      <c r="G33" s="93"/>
      <c r="H33" s="93"/>
      <c r="I33" s="93"/>
    </row>
    <row r="34" spans="7:9" x14ac:dyDescent="0.25">
      <c r="G34" s="93"/>
      <c r="H34" s="93"/>
      <c r="I34" s="93"/>
    </row>
    <row r="35" spans="7:9" ht="34.5" customHeight="1" x14ac:dyDescent="0.25">
      <c r="G35" s="118" t="s">
        <v>91</v>
      </c>
      <c r="H35" s="118"/>
      <c r="I35" s="118"/>
    </row>
    <row r="36" spans="7:9" x14ac:dyDescent="0.25">
      <c r="G36" s="93"/>
      <c r="H36" s="93"/>
      <c r="I36" s="93"/>
    </row>
    <row r="37" spans="7:9" x14ac:dyDescent="0.25">
      <c r="G37" s="93"/>
      <c r="H37" s="93"/>
      <c r="I37" s="93"/>
    </row>
    <row r="38" spans="7:9" x14ac:dyDescent="0.25">
      <c r="G38" s="93"/>
      <c r="H38" s="93"/>
      <c r="I38" s="93"/>
    </row>
    <row r="39" spans="7:9" x14ac:dyDescent="0.25">
      <c r="G39" s="93"/>
      <c r="H39" s="93"/>
      <c r="I39" s="93"/>
    </row>
    <row r="40" spans="7:9" x14ac:dyDescent="0.25">
      <c r="G40" s="93"/>
      <c r="H40" s="93"/>
      <c r="I40" s="93"/>
    </row>
    <row r="41" spans="7:9" x14ac:dyDescent="0.25">
      <c r="G41" s="93"/>
      <c r="H41" s="93"/>
      <c r="I41" s="93"/>
    </row>
    <row r="42" spans="7:9" x14ac:dyDescent="0.25">
      <c r="G42" s="93"/>
      <c r="H42" s="93"/>
      <c r="I42" s="93"/>
    </row>
    <row r="43" spans="7:9" x14ac:dyDescent="0.25">
      <c r="G43" s="93"/>
      <c r="H43" s="93"/>
      <c r="I43" s="93"/>
    </row>
    <row r="44" spans="7:9" x14ac:dyDescent="0.25">
      <c r="G44" s="93"/>
      <c r="H44" s="93"/>
      <c r="I44" s="93"/>
    </row>
    <row r="45" spans="7:9" x14ac:dyDescent="0.25">
      <c r="G45" s="93"/>
      <c r="H45" s="93"/>
      <c r="I45" s="93"/>
    </row>
    <row r="46" spans="7:9" x14ac:dyDescent="0.25">
      <c r="G46" s="93"/>
      <c r="H46" s="93"/>
      <c r="I46" s="93"/>
    </row>
    <row r="47" spans="7:9" x14ac:dyDescent="0.25">
      <c r="G47" s="93"/>
      <c r="H47" s="93"/>
      <c r="I47" s="93"/>
    </row>
    <row r="48" spans="7:9" x14ac:dyDescent="0.25">
      <c r="G48" s="93"/>
      <c r="H48" s="93"/>
      <c r="I48" s="93"/>
    </row>
    <row r="49" spans="7:9" x14ac:dyDescent="0.25">
      <c r="G49" s="93"/>
      <c r="H49" s="93"/>
      <c r="I49" s="93"/>
    </row>
    <row r="50" spans="7:9" x14ac:dyDescent="0.25">
      <c r="G50" s="93"/>
      <c r="H50" s="93"/>
      <c r="I50" s="93"/>
    </row>
    <row r="51" spans="7:9" x14ac:dyDescent="0.25">
      <c r="G51" s="93"/>
      <c r="H51" s="93"/>
      <c r="I51" s="93"/>
    </row>
    <row r="52" spans="7:9" x14ac:dyDescent="0.25">
      <c r="G52" s="93"/>
      <c r="H52" s="93"/>
      <c r="I52" s="93"/>
    </row>
    <row r="53" spans="7:9" x14ac:dyDescent="0.25">
      <c r="G53" s="93"/>
      <c r="H53" s="93"/>
      <c r="I53" s="93"/>
    </row>
    <row r="54" spans="7:9" x14ac:dyDescent="0.25">
      <c r="G54" s="93"/>
      <c r="H54" s="93"/>
      <c r="I54" s="93"/>
    </row>
    <row r="55" spans="7:9" x14ac:dyDescent="0.25">
      <c r="G55" s="93"/>
      <c r="H55" s="93"/>
      <c r="I55" s="93"/>
    </row>
    <row r="56" spans="7:9" x14ac:dyDescent="0.25">
      <c r="G56" s="93"/>
      <c r="H56" s="93"/>
      <c r="I56" s="93"/>
    </row>
    <row r="57" spans="7:9" x14ac:dyDescent="0.25">
      <c r="G57" s="93"/>
      <c r="H57" s="93"/>
      <c r="I57" s="93"/>
    </row>
    <row r="58" spans="7:9" x14ac:dyDescent="0.25">
      <c r="G58" s="93"/>
      <c r="H58" s="93"/>
      <c r="I58" s="93"/>
    </row>
    <row r="59" spans="7:9" x14ac:dyDescent="0.25">
      <c r="G59" s="93"/>
      <c r="H59" s="93"/>
      <c r="I59" s="93"/>
    </row>
    <row r="60" spans="7:9" x14ac:dyDescent="0.25">
      <c r="G60" s="93"/>
      <c r="H60" s="93"/>
      <c r="I60" s="93"/>
    </row>
    <row r="61" spans="7:9" x14ac:dyDescent="0.25">
      <c r="G61" s="93"/>
      <c r="H61" s="93"/>
      <c r="I61" s="93"/>
    </row>
    <row r="62" spans="7:9" x14ac:dyDescent="0.25">
      <c r="G62" s="93"/>
      <c r="H62" s="93"/>
      <c r="I62" s="93"/>
    </row>
    <row r="63" spans="7:9" x14ac:dyDescent="0.25">
      <c r="G63" s="93"/>
      <c r="H63" s="93"/>
      <c r="I63" s="93"/>
    </row>
    <row r="64" spans="7:9" x14ac:dyDescent="0.25">
      <c r="G64" s="93"/>
      <c r="H64" s="93"/>
      <c r="I64" s="93"/>
    </row>
    <row r="65" spans="7:9" x14ac:dyDescent="0.25">
      <c r="G65" s="93"/>
      <c r="H65" s="93"/>
      <c r="I65" s="93"/>
    </row>
    <row r="66" spans="7:9" x14ac:dyDescent="0.25">
      <c r="G66" s="93"/>
      <c r="H66" s="93"/>
      <c r="I66" s="93"/>
    </row>
    <row r="67" spans="7:9" x14ac:dyDescent="0.25">
      <c r="G67" s="93"/>
      <c r="H67" s="93"/>
      <c r="I67" s="93"/>
    </row>
    <row r="68" spans="7:9" x14ac:dyDescent="0.25">
      <c r="G68" s="93"/>
      <c r="H68" s="93"/>
      <c r="I68" s="93"/>
    </row>
    <row r="69" spans="7:9" x14ac:dyDescent="0.25">
      <c r="G69" s="93"/>
      <c r="H69" s="93"/>
      <c r="I69" s="93"/>
    </row>
    <row r="70" spans="7:9" x14ac:dyDescent="0.25">
      <c r="G70" s="93"/>
      <c r="H70" s="93"/>
      <c r="I70" s="93"/>
    </row>
    <row r="71" spans="7:9" x14ac:dyDescent="0.25">
      <c r="G71" s="93"/>
      <c r="H71" s="93"/>
      <c r="I71" s="93"/>
    </row>
    <row r="72" spans="7:9" x14ac:dyDescent="0.25">
      <c r="G72" s="93"/>
      <c r="H72" s="93"/>
      <c r="I72" s="93"/>
    </row>
    <row r="73" spans="7:9" x14ac:dyDescent="0.25">
      <c r="G73" s="93"/>
      <c r="H73" s="93"/>
      <c r="I73" s="93"/>
    </row>
    <row r="74" spans="7:9" x14ac:dyDescent="0.25">
      <c r="G74" s="93"/>
      <c r="H74" s="93"/>
      <c r="I74" s="93"/>
    </row>
    <row r="75" spans="7:9" x14ac:dyDescent="0.25">
      <c r="G75" s="93"/>
      <c r="H75" s="93"/>
      <c r="I75" s="93"/>
    </row>
    <row r="76" spans="7:9" x14ac:dyDescent="0.25">
      <c r="G76" s="93"/>
      <c r="H76" s="93"/>
      <c r="I76" s="93"/>
    </row>
    <row r="77" spans="7:9" x14ac:dyDescent="0.25">
      <c r="G77" s="93"/>
      <c r="H77" s="93"/>
      <c r="I77" s="93"/>
    </row>
    <row r="78" spans="7:9" x14ac:dyDescent="0.25">
      <c r="G78" s="93"/>
      <c r="H78" s="93"/>
      <c r="I78" s="93"/>
    </row>
    <row r="79" spans="7:9" x14ac:dyDescent="0.25">
      <c r="G79" s="93"/>
      <c r="H79" s="93"/>
      <c r="I79" s="93"/>
    </row>
    <row r="80" spans="7:9" x14ac:dyDescent="0.25">
      <c r="G80" s="93"/>
      <c r="H80" s="93"/>
      <c r="I80" s="93"/>
    </row>
    <row r="81" spans="7:9" x14ac:dyDescent="0.25">
      <c r="G81" s="93"/>
      <c r="H81" s="93"/>
      <c r="I81" s="93"/>
    </row>
    <row r="82" spans="7:9" x14ac:dyDescent="0.25">
      <c r="G82" s="93"/>
      <c r="H82" s="93"/>
      <c r="I82" s="93"/>
    </row>
    <row r="83" spans="7:9" x14ac:dyDescent="0.25">
      <c r="G83" s="93"/>
      <c r="H83" s="93"/>
      <c r="I83" s="93"/>
    </row>
    <row r="84" spans="7:9" x14ac:dyDescent="0.25">
      <c r="G84" s="93"/>
      <c r="H84" s="93"/>
      <c r="I84" s="93"/>
    </row>
    <row r="85" spans="7:9" x14ac:dyDescent="0.25">
      <c r="G85" s="93"/>
      <c r="H85" s="93"/>
      <c r="I85" s="93"/>
    </row>
    <row r="86" spans="7:9" x14ac:dyDescent="0.25">
      <c r="G86" s="93"/>
      <c r="H86" s="93"/>
      <c r="I86" s="93"/>
    </row>
    <row r="87" spans="7:9" x14ac:dyDescent="0.25">
      <c r="G87" s="93"/>
      <c r="H87" s="93"/>
      <c r="I87" s="93"/>
    </row>
    <row r="88" spans="7:9" x14ac:dyDescent="0.25">
      <c r="G88" s="93"/>
      <c r="H88" s="93"/>
      <c r="I88" s="93"/>
    </row>
    <row r="89" spans="7:9" x14ac:dyDescent="0.25">
      <c r="G89" s="93"/>
      <c r="H89" s="93"/>
      <c r="I89" s="93"/>
    </row>
    <row r="90" spans="7:9" x14ac:dyDescent="0.25">
      <c r="G90" s="93"/>
      <c r="H90" s="93"/>
      <c r="I90" s="93"/>
    </row>
    <row r="91" spans="7:9" x14ac:dyDescent="0.25">
      <c r="G91" s="93"/>
      <c r="H91" s="93"/>
      <c r="I91" s="93"/>
    </row>
    <row r="92" spans="7:9" x14ac:dyDescent="0.25">
      <c r="G92" s="93"/>
      <c r="H92" s="93"/>
      <c r="I92" s="93"/>
    </row>
    <row r="93" spans="7:9" x14ac:dyDescent="0.25">
      <c r="G93" s="93"/>
      <c r="H93" s="93"/>
      <c r="I93" s="93"/>
    </row>
    <row r="94" spans="7:9" x14ac:dyDescent="0.25">
      <c r="G94" s="93"/>
      <c r="H94" s="93"/>
      <c r="I94" s="93"/>
    </row>
    <row r="95" spans="7:9" x14ac:dyDescent="0.25">
      <c r="G95" s="93"/>
      <c r="H95" s="93"/>
      <c r="I95" s="93"/>
    </row>
    <row r="96" spans="7:9" x14ac:dyDescent="0.25">
      <c r="G96" s="93"/>
      <c r="H96" s="93"/>
      <c r="I96" s="93"/>
    </row>
    <row r="97" spans="7:9" x14ac:dyDescent="0.25">
      <c r="G97" s="93"/>
      <c r="H97" s="93"/>
      <c r="I97" s="93"/>
    </row>
    <row r="98" spans="7:9" x14ac:dyDescent="0.25">
      <c r="G98" s="93"/>
      <c r="H98" s="93"/>
      <c r="I98" s="93"/>
    </row>
    <row r="99" spans="7:9" x14ac:dyDescent="0.25">
      <c r="G99" s="93"/>
      <c r="H99" s="93"/>
      <c r="I99" s="93"/>
    </row>
    <row r="100" spans="7:9" x14ac:dyDescent="0.25">
      <c r="G100" s="93"/>
      <c r="H100" s="93"/>
      <c r="I100" s="93"/>
    </row>
    <row r="101" spans="7:9" x14ac:dyDescent="0.25">
      <c r="G101" s="93"/>
      <c r="H101" s="93"/>
      <c r="I101" s="93"/>
    </row>
    <row r="102" spans="7:9" x14ac:dyDescent="0.25">
      <c r="G102" s="93"/>
      <c r="H102" s="93"/>
      <c r="I102" s="93"/>
    </row>
    <row r="103" spans="7:9" x14ac:dyDescent="0.25">
      <c r="G103" s="93"/>
      <c r="H103" s="93"/>
      <c r="I103" s="93"/>
    </row>
    <row r="104" spans="7:9" x14ac:dyDescent="0.25">
      <c r="G104" s="93"/>
      <c r="H104" s="93"/>
      <c r="I104" s="93"/>
    </row>
    <row r="105" spans="7:9" x14ac:dyDescent="0.25">
      <c r="G105" s="93"/>
      <c r="H105" s="93"/>
      <c r="I105" s="93"/>
    </row>
    <row r="106" spans="7:9" x14ac:dyDescent="0.25">
      <c r="G106" s="93"/>
      <c r="H106" s="93"/>
      <c r="I106" s="93"/>
    </row>
    <row r="107" spans="7:9" x14ac:dyDescent="0.25">
      <c r="G107" s="93"/>
      <c r="H107" s="93"/>
      <c r="I107" s="93"/>
    </row>
    <row r="108" spans="7:9" x14ac:dyDescent="0.25">
      <c r="G108" s="93"/>
      <c r="H108" s="93"/>
      <c r="I108" s="93"/>
    </row>
    <row r="109" spans="7:9" x14ac:dyDescent="0.25">
      <c r="G109" s="93"/>
      <c r="H109" s="93"/>
      <c r="I109" s="93"/>
    </row>
    <row r="110" spans="7:9" x14ac:dyDescent="0.25">
      <c r="G110" s="93"/>
      <c r="H110" s="93"/>
      <c r="I110" s="93"/>
    </row>
    <row r="111" spans="7:9" x14ac:dyDescent="0.25">
      <c r="G111" s="93"/>
      <c r="H111" s="93"/>
      <c r="I111" s="93"/>
    </row>
    <row r="112" spans="7:9" x14ac:dyDescent="0.25">
      <c r="G112" s="93"/>
      <c r="H112" s="93"/>
      <c r="I112" s="93"/>
    </row>
    <row r="113" spans="7:9" x14ac:dyDescent="0.25">
      <c r="G113" s="93"/>
      <c r="H113" s="93"/>
      <c r="I113" s="93"/>
    </row>
    <row r="114" spans="7:9" x14ac:dyDescent="0.25">
      <c r="G114" s="93"/>
      <c r="H114" s="93"/>
      <c r="I114" s="93"/>
    </row>
    <row r="115" spans="7:9" x14ac:dyDescent="0.25">
      <c r="G115" s="93"/>
      <c r="H115" s="93"/>
      <c r="I115" s="93"/>
    </row>
    <row r="116" spans="7:9" x14ac:dyDescent="0.25">
      <c r="G116" s="93"/>
      <c r="H116" s="93"/>
      <c r="I116" s="93"/>
    </row>
    <row r="117" spans="7:9" x14ac:dyDescent="0.25">
      <c r="G117" s="93"/>
      <c r="H117" s="93"/>
      <c r="I117" s="93"/>
    </row>
    <row r="118" spans="7:9" x14ac:dyDescent="0.25">
      <c r="G118" s="93"/>
      <c r="H118" s="93"/>
      <c r="I118" s="93"/>
    </row>
    <row r="119" spans="7:9" x14ac:dyDescent="0.25">
      <c r="G119" s="93"/>
      <c r="H119" s="93"/>
      <c r="I119" s="93"/>
    </row>
    <row r="120" spans="7:9" x14ac:dyDescent="0.25">
      <c r="G120" s="93"/>
      <c r="H120" s="93"/>
      <c r="I120" s="93"/>
    </row>
    <row r="121" spans="7:9" x14ac:dyDescent="0.25">
      <c r="G121" s="93"/>
      <c r="H121" s="93"/>
      <c r="I121" s="93"/>
    </row>
    <row r="122" spans="7:9" x14ac:dyDescent="0.25">
      <c r="G122" s="93"/>
      <c r="H122" s="93"/>
      <c r="I122" s="93"/>
    </row>
    <row r="123" spans="7:9" x14ac:dyDescent="0.25">
      <c r="G123" s="93"/>
      <c r="H123" s="93"/>
      <c r="I123" s="93"/>
    </row>
    <row r="124" spans="7:9" x14ac:dyDescent="0.25">
      <c r="G124" s="93"/>
      <c r="H124" s="93"/>
      <c r="I124" s="93"/>
    </row>
    <row r="125" spans="7:9" x14ac:dyDescent="0.25">
      <c r="G125" s="93"/>
      <c r="H125" s="93"/>
      <c r="I125" s="93"/>
    </row>
    <row r="126" spans="7:9" x14ac:dyDescent="0.25">
      <c r="G126" s="93"/>
      <c r="H126" s="93"/>
      <c r="I126" s="93"/>
    </row>
    <row r="127" spans="7:9" x14ac:dyDescent="0.25">
      <c r="G127" s="93"/>
      <c r="H127" s="93"/>
      <c r="I127" s="93"/>
    </row>
    <row r="128" spans="7:9" x14ac:dyDescent="0.25">
      <c r="G128" s="93"/>
      <c r="H128" s="93"/>
      <c r="I128" s="93"/>
    </row>
    <row r="129" spans="7:9" x14ac:dyDescent="0.25">
      <c r="G129" s="93"/>
      <c r="H129" s="93"/>
      <c r="I129" s="93"/>
    </row>
    <row r="130" spans="7:9" x14ac:dyDescent="0.25">
      <c r="G130" s="93"/>
      <c r="H130" s="93"/>
      <c r="I130" s="93"/>
    </row>
    <row r="131" spans="7:9" x14ac:dyDescent="0.25">
      <c r="G131" s="93"/>
      <c r="H131" s="93"/>
      <c r="I131" s="93"/>
    </row>
  </sheetData>
  <mergeCells count="21">
    <mergeCell ref="D13:D15"/>
    <mergeCell ref="F16:I16"/>
    <mergeCell ref="F21:J21"/>
    <mergeCell ref="D18:D19"/>
    <mergeCell ref="F17:K20"/>
    <mergeCell ref="A1:Q1"/>
    <mergeCell ref="A2:F4"/>
    <mergeCell ref="L14:L15"/>
    <mergeCell ref="L10:L11"/>
    <mergeCell ref="F13:J13"/>
    <mergeCell ref="F14:J14"/>
    <mergeCell ref="F15:J15"/>
    <mergeCell ref="F12:J12"/>
    <mergeCell ref="F11:J11"/>
    <mergeCell ref="F10:J10"/>
    <mergeCell ref="L12:L13"/>
    <mergeCell ref="F9:J9"/>
    <mergeCell ref="G4:P4"/>
    <mergeCell ref="H2:P2"/>
    <mergeCell ref="B7:M7"/>
    <mergeCell ref="D10:D11"/>
  </mergeCells>
  <hyperlinks>
    <hyperlink ref="H2" r:id="rId1" display="http://creativecommons.org/licenses/by-nc/4.0/"/>
    <hyperlink ref="C9" location="Table_Assisted_Suicide" display="Table"/>
    <hyperlink ref="C10" location="Table_Assisted_Suicide_Deaths" display="Table"/>
    <hyperlink ref="C11" location="Table_Drugs_Dispensed" display="Table"/>
    <hyperlink ref="C12" location="Table_Deaths_as_Percentage_of_Drugs_Dispensed" display="Table"/>
    <hyperlink ref="C13" location="Table_Drugs_Dispensed_per_100_000_Population" display="Table"/>
    <hyperlink ref="C14" location="Table_Assisted_Suicide_per_100_000_Population" display="Table"/>
    <hyperlink ref="C15" location="Table_Assisted_Suicide_as_PerCent_All_Deaths" display="Table"/>
    <hyperlink ref="C18" location="Table_Frequency_Prescriptions" display="Table"/>
    <hyperlink ref="C19" location="Table_Frequency_Deaths" display="Table"/>
    <hyperlink ref="D10:D11" location="Chart_Assisted_Suicide_and_Drugs_Dispensed" display="Chart"/>
    <hyperlink ref="D12" location="Chart_Assisted_Suicide_PerCentage_Drugs_Dispensed" display="Chart"/>
    <hyperlink ref="D13:D15" location="Chart_Drugs_Dispensed_Assisted_Suicide_Rates" display="Chart"/>
    <hyperlink ref="D16" location="Chart_Assisted_Suicide_and_Mortality_All_Causes_100000_Population" display="Chart"/>
    <hyperlink ref="O10" location="Table_Review" display="Table"/>
    <hyperlink ref="P10" location="Chart_Review" display="Chart"/>
    <hyperlink ref="K9" location="Table_Physicians_Pharmacists_Involved" display="Table"/>
    <hyperlink ref="K10" location="Table_Prescribing_Physicians" display="Table"/>
    <hyperlink ref="K11" location="Table_Dispensing_Pharmacists" display="Table"/>
    <hyperlink ref="K12" location="Table_Percentage_of_All_Licensed_Physicians" display="Table"/>
    <hyperlink ref="K13" location="TablePercentage_of_All_Licensed_Pharmacists" display="Table"/>
    <hyperlink ref="K14" location="Table_Annual_Caseload_Per_Involved_Physician" display="Table"/>
    <hyperlink ref="K15" location="Table_Annual_Caseload_Per_Involved_Pharmacist" display="Table"/>
    <hyperlink ref="C17" location="Table_Assisted_Suicide_Other_Outcomes" display="Table"/>
    <hyperlink ref="D17" location="Chart_Assisted_Suicide_Other_Outcomes" display="Chart"/>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workbookViewId="0">
      <pane xSplit="2" ySplit="4" topLeftCell="J20" activePane="bottomRight" state="frozen"/>
      <selection pane="topRight" activeCell="B1" sqref="B1"/>
      <selection pane="bottomLeft" activeCell="A6" sqref="A6"/>
      <selection pane="bottomRight" activeCell="O11" sqref="O11"/>
    </sheetView>
  </sheetViews>
  <sheetFormatPr defaultRowHeight="15" x14ac:dyDescent="0.25"/>
  <cols>
    <col min="1" max="1" width="22" style="100" customWidth="1"/>
    <col min="2" max="2" width="15.5703125" customWidth="1"/>
    <col min="3" max="3" width="12.7109375" customWidth="1"/>
    <col min="4" max="4" width="10.85546875" customWidth="1"/>
    <col min="5" max="5" width="15.85546875" customWidth="1"/>
    <col min="6" max="6" width="10.140625" customWidth="1"/>
    <col min="7" max="7" width="10.140625" style="39" customWidth="1"/>
    <col min="8" max="8" width="15.28515625" style="39" customWidth="1"/>
    <col min="9" max="9" width="11.140625" style="39" customWidth="1"/>
    <col min="10" max="10" width="7.7109375" style="39" customWidth="1"/>
    <col min="11" max="11" width="13.85546875" customWidth="1"/>
    <col min="12" max="13" width="13.85546875" style="34" customWidth="1"/>
    <col min="14" max="14" width="13.85546875" customWidth="1"/>
    <col min="15" max="15" width="16.28515625" customWidth="1"/>
    <col min="16" max="16" width="13.5703125" customWidth="1"/>
    <col min="17" max="17" width="12.85546875" customWidth="1"/>
    <col min="18" max="18" width="12.5703125" customWidth="1"/>
    <col min="19" max="19" width="12.28515625" customWidth="1"/>
    <col min="21" max="21" width="11.7109375" customWidth="1"/>
  </cols>
  <sheetData>
    <row r="1" spans="1:28" ht="20.25" thickBot="1" x14ac:dyDescent="0.35">
      <c r="A1" s="110" t="s">
        <v>10</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8" ht="21" thickTop="1" thickBot="1" x14ac:dyDescent="0.35">
      <c r="B2" s="99" t="s">
        <v>27</v>
      </c>
      <c r="C2" s="97"/>
      <c r="D2" s="163" t="s">
        <v>16</v>
      </c>
      <c r="E2" s="164"/>
      <c r="F2" s="164"/>
      <c r="G2" s="164"/>
      <c r="H2" s="164"/>
      <c r="I2" s="164"/>
      <c r="J2" s="164"/>
      <c r="K2" s="164"/>
      <c r="L2" s="164"/>
      <c r="M2" s="164"/>
      <c r="N2" s="164"/>
      <c r="O2" s="164"/>
      <c r="P2" s="147" t="s">
        <v>32</v>
      </c>
      <c r="Q2" s="148"/>
      <c r="R2" s="148"/>
      <c r="S2" s="148"/>
      <c r="T2" s="148"/>
      <c r="U2" s="148"/>
      <c r="V2" s="153" t="s">
        <v>48</v>
      </c>
      <c r="W2" s="154"/>
      <c r="X2" s="154"/>
      <c r="Y2" s="155"/>
      <c r="Z2" s="163" t="s">
        <v>61</v>
      </c>
      <c r="AA2" s="175"/>
    </row>
    <row r="3" spans="1:28" ht="37.5" customHeight="1" thickTop="1" thickBot="1" x14ac:dyDescent="0.35">
      <c r="B3" s="171"/>
      <c r="C3" s="172"/>
      <c r="D3" s="165" t="s">
        <v>13</v>
      </c>
      <c r="E3" s="166"/>
      <c r="F3" s="169" t="s">
        <v>20</v>
      </c>
      <c r="G3" s="170"/>
      <c r="H3" s="170"/>
      <c r="I3" s="170"/>
      <c r="J3" s="170"/>
      <c r="K3" s="170"/>
      <c r="L3" s="170"/>
      <c r="M3" s="170"/>
      <c r="N3" s="170"/>
      <c r="O3" s="170"/>
      <c r="P3" s="159" t="s">
        <v>9</v>
      </c>
      <c r="Q3" s="160"/>
      <c r="R3" s="161" t="s">
        <v>31</v>
      </c>
      <c r="S3" s="162"/>
      <c r="T3" s="146" t="s">
        <v>47</v>
      </c>
      <c r="U3" s="146"/>
      <c r="V3" s="149" t="s">
        <v>55</v>
      </c>
      <c r="W3" s="150"/>
      <c r="X3" s="151" t="s">
        <v>56</v>
      </c>
      <c r="Y3" s="152"/>
      <c r="Z3" s="176" t="s">
        <v>62</v>
      </c>
      <c r="AA3" s="166"/>
    </row>
    <row r="4" spans="1:28" ht="60" customHeight="1" thickTop="1" thickBot="1" x14ac:dyDescent="0.3">
      <c r="B4" s="1" t="s">
        <v>0</v>
      </c>
      <c r="C4" s="8" t="s">
        <v>18</v>
      </c>
      <c r="D4" s="26" t="s">
        <v>19</v>
      </c>
      <c r="E4" s="11" t="s">
        <v>11</v>
      </c>
      <c r="F4" s="9" t="s">
        <v>34</v>
      </c>
      <c r="G4" s="9" t="s">
        <v>95</v>
      </c>
      <c r="H4" s="9" t="s">
        <v>94</v>
      </c>
      <c r="I4" s="9" t="s">
        <v>96</v>
      </c>
      <c r="J4" s="58" t="s">
        <v>97</v>
      </c>
      <c r="K4" s="9" t="s">
        <v>28</v>
      </c>
      <c r="L4" s="9" t="s">
        <v>29</v>
      </c>
      <c r="M4" s="9" t="s">
        <v>30</v>
      </c>
      <c r="N4" s="8" t="s">
        <v>21</v>
      </c>
      <c r="O4" s="11" t="s">
        <v>22</v>
      </c>
      <c r="P4" s="8" t="s">
        <v>23</v>
      </c>
      <c r="Q4" s="30" t="s">
        <v>39</v>
      </c>
      <c r="R4" s="37" t="s">
        <v>33</v>
      </c>
      <c r="S4" s="29" t="s">
        <v>40</v>
      </c>
      <c r="T4" s="37" t="s">
        <v>45</v>
      </c>
      <c r="U4" s="58" t="s">
        <v>46</v>
      </c>
      <c r="V4" s="59" t="s">
        <v>49</v>
      </c>
      <c r="W4" s="60" t="s">
        <v>50</v>
      </c>
      <c r="X4" s="59" t="s">
        <v>49</v>
      </c>
      <c r="Y4" s="67" t="s">
        <v>50</v>
      </c>
      <c r="Z4" s="69" t="s">
        <v>58</v>
      </c>
      <c r="AA4" s="70" t="s">
        <v>63</v>
      </c>
    </row>
    <row r="5" spans="1:28" x14ac:dyDescent="0.25">
      <c r="B5" s="84" t="s">
        <v>8</v>
      </c>
      <c r="C5" s="40">
        <v>6672159</v>
      </c>
      <c r="D5" s="42">
        <v>48270</v>
      </c>
      <c r="E5" s="10">
        <f t="shared" ref="E5:E11" si="0">(D5/C5)*100000</f>
        <v>723.45398243656962</v>
      </c>
      <c r="F5" s="122">
        <v>36</v>
      </c>
      <c r="G5" s="122">
        <v>7</v>
      </c>
      <c r="H5" s="122">
        <v>19</v>
      </c>
      <c r="I5" s="122">
        <v>1</v>
      </c>
      <c r="J5" s="122">
        <f t="shared" ref="J5:J11" si="1">IF(SUM(F5:I5)=K5,SUM(F5:I5),"Error")</f>
        <v>63</v>
      </c>
      <c r="K5" s="122">
        <v>63</v>
      </c>
      <c r="L5" s="36">
        <f t="shared" ref="L5:L8" si="2">F5/K5</f>
        <v>0.5714285714285714</v>
      </c>
      <c r="M5" s="35">
        <f t="shared" ref="M5:M8" si="3">(K5/C5)*100000</f>
        <v>0.9442221026207559</v>
      </c>
      <c r="N5" s="3">
        <f t="shared" ref="N5:N12" si="4">(F5/C5)*100000</f>
        <v>0.53955548721186053</v>
      </c>
      <c r="O5" s="27">
        <f t="shared" ref="O5:O11" si="5">F5/D5</f>
        <v>7.4580484773151029E-4</v>
      </c>
      <c r="P5" s="31">
        <v>53</v>
      </c>
      <c r="Q5" s="13">
        <f>P5/Sources!C4</f>
        <v>2.1483583299554115E-3</v>
      </c>
      <c r="R5" s="32">
        <v>29</v>
      </c>
      <c r="S5" s="46">
        <f>R5/Sources!D4</f>
        <v>3.5296981499513143E-3</v>
      </c>
      <c r="T5" s="63">
        <f>K5/P5</f>
        <v>1.1886792452830188</v>
      </c>
      <c r="U5" s="63">
        <f>K5/R5</f>
        <v>2.1724137931034484</v>
      </c>
      <c r="V5" s="65">
        <f>K5/306</f>
        <v>0.20588235294117646</v>
      </c>
      <c r="W5" s="66">
        <f>K5/44</f>
        <v>1.4318181818181819</v>
      </c>
      <c r="X5" s="64">
        <f>F5/306</f>
        <v>0.11764705882352941</v>
      </c>
      <c r="Y5" s="68">
        <f>F5/44</f>
        <v>0.81818181818181823</v>
      </c>
      <c r="Z5" s="71">
        <f>40/Y5</f>
        <v>48.888888888888886</v>
      </c>
      <c r="AA5" s="72"/>
    </row>
    <row r="6" spans="1:28" x14ac:dyDescent="0.25">
      <c r="B6" s="84" t="s">
        <v>7</v>
      </c>
      <c r="C6" s="40">
        <v>6741911</v>
      </c>
      <c r="D6" s="42">
        <v>48146</v>
      </c>
      <c r="E6" s="10">
        <f t="shared" si="0"/>
        <v>714.12986614626038</v>
      </c>
      <c r="F6" s="22">
        <v>51</v>
      </c>
      <c r="G6" s="22">
        <v>15</v>
      </c>
      <c r="H6" s="124">
        <v>21</v>
      </c>
      <c r="I6" s="124">
        <v>0</v>
      </c>
      <c r="J6" s="22">
        <f t="shared" si="1"/>
        <v>87</v>
      </c>
      <c r="K6" s="22">
        <v>87</v>
      </c>
      <c r="L6" s="36">
        <f t="shared" si="2"/>
        <v>0.58620689655172409</v>
      </c>
      <c r="M6" s="35">
        <f t="shared" si="3"/>
        <v>1.2904353083272682</v>
      </c>
      <c r="N6" s="3">
        <f t="shared" si="4"/>
        <v>0.75646207729529513</v>
      </c>
      <c r="O6" s="27">
        <f t="shared" si="5"/>
        <v>1.0592780293274622E-3</v>
      </c>
      <c r="P6" s="31">
        <v>68</v>
      </c>
      <c r="Q6" s="13">
        <f>P6/Sources!C5</f>
        <v>2.7053908891983289E-3</v>
      </c>
      <c r="R6" s="32">
        <v>40</v>
      </c>
      <c r="S6" s="46">
        <f>R6/Sources!D5</f>
        <v>4.6750818139317434E-3</v>
      </c>
      <c r="T6" s="63">
        <f t="shared" ref="T6:T12" si="6">K6/P6</f>
        <v>1.2794117647058822</v>
      </c>
      <c r="U6" s="63">
        <f t="shared" ref="U6:U12" si="7">K6/R6</f>
        <v>2.1749999999999998</v>
      </c>
      <c r="V6" s="65">
        <f>K6/365</f>
        <v>0.23835616438356164</v>
      </c>
      <c r="W6" s="66">
        <f>K6/52</f>
        <v>1.6730769230769231</v>
      </c>
      <c r="X6" s="64">
        <f>F6/365</f>
        <v>0.13972602739726028</v>
      </c>
      <c r="Y6" s="68">
        <f>F6/52</f>
        <v>0.98076923076923073</v>
      </c>
      <c r="Z6" s="71">
        <f t="shared" ref="Z6:Z12" si="8">40/Y6</f>
        <v>40.7843137254902</v>
      </c>
      <c r="AA6" s="72"/>
    </row>
    <row r="7" spans="1:28" x14ac:dyDescent="0.25">
      <c r="B7" s="84" t="s">
        <v>6</v>
      </c>
      <c r="C7" s="40">
        <v>6822112</v>
      </c>
      <c r="D7" s="42">
        <v>49691</v>
      </c>
      <c r="E7" s="10">
        <f t="shared" si="0"/>
        <v>728.38147482773672</v>
      </c>
      <c r="F7" s="22">
        <v>70</v>
      </c>
      <c r="G7" s="22">
        <v>19</v>
      </c>
      <c r="H7" s="124">
        <v>13</v>
      </c>
      <c r="I7" s="124">
        <v>1</v>
      </c>
      <c r="J7" s="22">
        <f t="shared" si="1"/>
        <v>103</v>
      </c>
      <c r="K7" s="22">
        <v>103</v>
      </c>
      <c r="L7" s="36">
        <f t="shared" si="2"/>
        <v>0.67961165048543692</v>
      </c>
      <c r="M7" s="35">
        <f t="shared" si="3"/>
        <v>1.5097963797721292</v>
      </c>
      <c r="N7" s="3">
        <f t="shared" si="4"/>
        <v>1.0260752095538743</v>
      </c>
      <c r="O7" s="27">
        <f t="shared" si="5"/>
        <v>1.4087058018554667E-3</v>
      </c>
      <c r="P7" s="31">
        <v>80</v>
      </c>
      <c r="Q7" s="13">
        <f>P7/Sources!C6</f>
        <v>3.1028196873909165E-3</v>
      </c>
      <c r="R7" s="32">
        <v>46</v>
      </c>
      <c r="S7" s="46">
        <f>R7/Sources!D6</f>
        <v>5.1912876650490915E-3</v>
      </c>
      <c r="T7" s="63">
        <f t="shared" si="6"/>
        <v>1.2875000000000001</v>
      </c>
      <c r="U7" s="63">
        <f t="shared" si="7"/>
        <v>2.2391304347826089</v>
      </c>
      <c r="V7" s="65">
        <f t="shared" ref="V7:V12" si="9">K7/365</f>
        <v>0.28219178082191781</v>
      </c>
      <c r="W7" s="66">
        <f t="shared" ref="W7:W12" si="10">K7/52</f>
        <v>1.9807692307692308</v>
      </c>
      <c r="X7" s="64">
        <f t="shared" ref="X7:X12" si="11">F7/365</f>
        <v>0.19178082191780821</v>
      </c>
      <c r="Y7" s="68">
        <f t="shared" ref="Y7:Y12" si="12">F7/52</f>
        <v>1.3461538461538463</v>
      </c>
      <c r="Z7" s="71">
        <f t="shared" si="8"/>
        <v>29.714285714285712</v>
      </c>
      <c r="AA7" s="72"/>
    </row>
    <row r="8" spans="1:28" x14ac:dyDescent="0.25">
      <c r="B8" s="84" t="s">
        <v>5</v>
      </c>
      <c r="C8" s="41">
        <v>6896325</v>
      </c>
      <c r="D8" s="42">
        <v>50105</v>
      </c>
      <c r="E8" s="10">
        <f t="shared" si="0"/>
        <v>726.54638521241384</v>
      </c>
      <c r="F8" s="22">
        <v>83</v>
      </c>
      <c r="G8" s="22">
        <v>18</v>
      </c>
      <c r="H8" s="124">
        <v>20</v>
      </c>
      <c r="I8" s="124">
        <v>0</v>
      </c>
      <c r="J8" s="22">
        <f t="shared" si="1"/>
        <v>121</v>
      </c>
      <c r="K8" s="22">
        <v>121</v>
      </c>
      <c r="L8" s="36">
        <f t="shared" si="2"/>
        <v>0.68595041322314054</v>
      </c>
      <c r="M8" s="35">
        <f t="shared" si="3"/>
        <v>1.7545576810837655</v>
      </c>
      <c r="N8" s="3">
        <f t="shared" si="4"/>
        <v>1.2035395663632442</v>
      </c>
      <c r="O8" s="27">
        <f t="shared" si="5"/>
        <v>1.6565213052589561E-3</v>
      </c>
      <c r="P8" s="31">
        <v>87</v>
      </c>
      <c r="Q8" s="13">
        <f>P8/Sources!C7</f>
        <v>3.3247984102113349E-3</v>
      </c>
      <c r="R8" s="32">
        <v>30</v>
      </c>
      <c r="S8" s="46">
        <f>R8/Sources!D7</f>
        <v>3.3396415451408213E-3</v>
      </c>
      <c r="T8" s="63">
        <f t="shared" si="6"/>
        <v>1.3908045977011494</v>
      </c>
      <c r="U8" s="63">
        <f t="shared" si="7"/>
        <v>4.0333333333333332</v>
      </c>
      <c r="V8" s="65">
        <f t="shared" si="9"/>
        <v>0.33150684931506852</v>
      </c>
      <c r="W8" s="66">
        <f t="shared" si="10"/>
        <v>2.3269230769230771</v>
      </c>
      <c r="X8" s="64">
        <f t="shared" si="11"/>
        <v>0.22739726027397261</v>
      </c>
      <c r="Y8" s="68">
        <f t="shared" si="12"/>
        <v>1.5961538461538463</v>
      </c>
      <c r="Z8" s="71">
        <f t="shared" si="8"/>
        <v>25.060240963855421</v>
      </c>
      <c r="AA8" s="72"/>
    </row>
    <row r="9" spans="1:28" x14ac:dyDescent="0.25">
      <c r="B9" s="84" t="s">
        <v>4</v>
      </c>
      <c r="C9" s="41">
        <v>6973742</v>
      </c>
      <c r="D9" s="42">
        <v>51264</v>
      </c>
      <c r="E9" s="10">
        <f t="shared" si="0"/>
        <v>735.10032347052697</v>
      </c>
      <c r="F9" s="21">
        <v>119</v>
      </c>
      <c r="G9" s="21">
        <v>26</v>
      </c>
      <c r="H9" s="124">
        <v>17</v>
      </c>
      <c r="I9" s="124">
        <v>11</v>
      </c>
      <c r="J9" s="22">
        <f t="shared" si="1"/>
        <v>173</v>
      </c>
      <c r="K9" s="21">
        <v>173</v>
      </c>
      <c r="L9" s="36">
        <f>F9/K9</f>
        <v>0.68786127167630062</v>
      </c>
      <c r="M9" s="35">
        <f>(K9/C9)*100000</f>
        <v>2.4807341596520205</v>
      </c>
      <c r="N9" s="3">
        <f t="shared" si="4"/>
        <v>1.7064009537490776</v>
      </c>
      <c r="O9" s="27">
        <f t="shared" si="5"/>
        <v>2.3213171036204744E-3</v>
      </c>
      <c r="P9" s="38">
        <v>89</v>
      </c>
      <c r="Q9" s="13">
        <f>P9/Sources!C8</f>
        <v>3.3539342779620139E-3</v>
      </c>
      <c r="R9" s="32">
        <v>23</v>
      </c>
      <c r="S9" s="46">
        <f>R9/Sources!D8</f>
        <v>2.4760469372375931E-3</v>
      </c>
      <c r="T9" s="63">
        <f t="shared" si="6"/>
        <v>1.9438202247191012</v>
      </c>
      <c r="U9" s="63">
        <f t="shared" si="7"/>
        <v>7.5217391304347823</v>
      </c>
      <c r="V9" s="65">
        <f t="shared" si="9"/>
        <v>0.47397260273972602</v>
      </c>
      <c r="W9" s="66">
        <f t="shared" si="10"/>
        <v>3.3269230769230771</v>
      </c>
      <c r="X9" s="64">
        <f t="shared" si="11"/>
        <v>0.32602739726027397</v>
      </c>
      <c r="Y9" s="68">
        <f t="shared" si="12"/>
        <v>2.2884615384615383</v>
      </c>
      <c r="Z9" s="71">
        <f t="shared" si="8"/>
        <v>17.478991596638657</v>
      </c>
      <c r="AA9" s="72"/>
    </row>
    <row r="10" spans="1:28" x14ac:dyDescent="0.25">
      <c r="B10" s="84" t="s">
        <v>3</v>
      </c>
      <c r="C10" s="41">
        <v>7061530</v>
      </c>
      <c r="D10" s="42">
        <v>52099</v>
      </c>
      <c r="E10" s="10">
        <f t="shared" si="0"/>
        <v>737.78628710775149</v>
      </c>
      <c r="F10" s="22">
        <v>126</v>
      </c>
      <c r="G10" s="22">
        <v>17</v>
      </c>
      <c r="H10" s="124">
        <v>29</v>
      </c>
      <c r="I10" s="124">
        <v>4</v>
      </c>
      <c r="J10" s="22">
        <f t="shared" si="1"/>
        <v>176</v>
      </c>
      <c r="K10" s="22">
        <v>176</v>
      </c>
      <c r="L10" s="36">
        <f>F10/K10</f>
        <v>0.71590909090909094</v>
      </c>
      <c r="M10" s="35">
        <f>(K10/C10)*100000</f>
        <v>2.492377714178089</v>
      </c>
      <c r="N10" s="3">
        <f t="shared" si="4"/>
        <v>1.7843158635593137</v>
      </c>
      <c r="O10" s="27">
        <f t="shared" si="5"/>
        <v>2.4184725234649416E-3</v>
      </c>
      <c r="P10" s="31">
        <v>109</v>
      </c>
      <c r="Q10" s="13">
        <f>P10/Sources!C9</f>
        <v>4.0304688655524333E-3</v>
      </c>
      <c r="R10" s="32">
        <v>57</v>
      </c>
      <c r="S10" s="46">
        <f>R10/Sources!D9</f>
        <v>6.0696411457778722E-3</v>
      </c>
      <c r="T10" s="63">
        <f t="shared" si="6"/>
        <v>1.6146788990825689</v>
      </c>
      <c r="U10" s="63">
        <f t="shared" si="7"/>
        <v>3.0877192982456139</v>
      </c>
      <c r="V10" s="65">
        <f t="shared" si="9"/>
        <v>0.48219178082191783</v>
      </c>
      <c r="W10" s="66">
        <f t="shared" si="10"/>
        <v>3.3846153846153846</v>
      </c>
      <c r="X10" s="64">
        <f t="shared" si="11"/>
        <v>0.34520547945205482</v>
      </c>
      <c r="Y10" s="68">
        <f t="shared" si="12"/>
        <v>2.4230769230769229</v>
      </c>
      <c r="Z10" s="71">
        <f t="shared" si="8"/>
        <v>16.50793650793651</v>
      </c>
      <c r="AA10" s="72"/>
    </row>
    <row r="11" spans="1:28" x14ac:dyDescent="0.25">
      <c r="B11" s="84" t="s">
        <v>2</v>
      </c>
      <c r="C11" s="41">
        <v>7170351</v>
      </c>
      <c r="D11" s="42">
        <v>54595</v>
      </c>
      <c r="E11" s="10">
        <f t="shared" si="0"/>
        <v>761.3992676230215</v>
      </c>
      <c r="F11" s="22">
        <v>166</v>
      </c>
      <c r="G11" s="22">
        <v>24</v>
      </c>
      <c r="H11" s="124">
        <v>12</v>
      </c>
      <c r="I11" s="124">
        <v>11</v>
      </c>
      <c r="J11" s="22">
        <f t="shared" si="1"/>
        <v>213</v>
      </c>
      <c r="K11" s="22">
        <v>213</v>
      </c>
      <c r="L11" s="36">
        <f>F11/K11</f>
        <v>0.77934272300469487</v>
      </c>
      <c r="M11" s="35">
        <f>(K11/C11)*100000</f>
        <v>2.9705658760638078</v>
      </c>
      <c r="N11" s="3">
        <f t="shared" si="4"/>
        <v>2.3150888987163944</v>
      </c>
      <c r="O11" s="27">
        <f t="shared" si="5"/>
        <v>3.0405714809048448E-3</v>
      </c>
      <c r="P11" s="31">
        <v>142</v>
      </c>
      <c r="Q11" s="13">
        <f>P11/Sources!C10</f>
        <v>5.1278347537194856E-3</v>
      </c>
      <c r="R11" s="32">
        <v>49</v>
      </c>
      <c r="S11" s="46">
        <f>R11/Sources!D10</f>
        <v>5.089851459437E-3</v>
      </c>
      <c r="T11" s="63">
        <f t="shared" si="6"/>
        <v>1.5</v>
      </c>
      <c r="U11" s="63">
        <f t="shared" si="7"/>
        <v>4.3469387755102042</v>
      </c>
      <c r="V11" s="65">
        <f t="shared" si="9"/>
        <v>0.58356164383561648</v>
      </c>
      <c r="W11" s="66">
        <f t="shared" si="10"/>
        <v>4.0961538461538458</v>
      </c>
      <c r="X11" s="64">
        <f t="shared" si="11"/>
        <v>0.45479452054794522</v>
      </c>
      <c r="Y11" s="68">
        <f t="shared" si="12"/>
        <v>3.1923076923076925</v>
      </c>
      <c r="Z11" s="71">
        <f t="shared" si="8"/>
        <v>12.53012048192771</v>
      </c>
      <c r="AA11" s="74"/>
    </row>
    <row r="12" spans="1:28" s="39" customFormat="1" x14ac:dyDescent="0.25">
      <c r="A12" s="100"/>
      <c r="B12" s="84" t="s">
        <v>1</v>
      </c>
      <c r="C12" s="41">
        <v>7288000</v>
      </c>
      <c r="D12" s="95"/>
      <c r="E12" s="23"/>
      <c r="F12" s="22">
        <v>192</v>
      </c>
      <c r="G12" s="22">
        <v>36</v>
      </c>
      <c r="H12" s="124">
        <v>12</v>
      </c>
      <c r="I12" s="124">
        <v>8</v>
      </c>
      <c r="J12" s="22">
        <f>IF(SUM(F12:I12)=K12,SUM(F12:I12),"Error")</f>
        <v>248</v>
      </c>
      <c r="K12" s="22">
        <v>248</v>
      </c>
      <c r="L12" s="36">
        <f>F12/K12</f>
        <v>0.77419354838709675</v>
      </c>
      <c r="M12" s="35">
        <f>(K12/C12)*100000</f>
        <v>3.402854006586169</v>
      </c>
      <c r="N12" s="3">
        <f t="shared" si="4"/>
        <v>2.6344676180021955</v>
      </c>
      <c r="O12" s="27"/>
      <c r="P12" s="22">
        <v>140</v>
      </c>
      <c r="Q12" s="13"/>
      <c r="R12" s="32">
        <v>47</v>
      </c>
      <c r="S12" s="46"/>
      <c r="T12" s="63">
        <f t="shared" si="6"/>
        <v>1.7714285714285714</v>
      </c>
      <c r="U12" s="63">
        <f t="shared" si="7"/>
        <v>5.2765957446808507</v>
      </c>
      <c r="V12" s="65">
        <f t="shared" si="9"/>
        <v>0.67945205479452053</v>
      </c>
      <c r="W12" s="66">
        <f t="shared" si="10"/>
        <v>4.7692307692307692</v>
      </c>
      <c r="X12" s="64">
        <f t="shared" si="11"/>
        <v>0.52602739726027392</v>
      </c>
      <c r="Y12" s="68">
        <f t="shared" si="12"/>
        <v>3.6923076923076925</v>
      </c>
      <c r="Z12" s="71">
        <f t="shared" si="8"/>
        <v>10.833333333333332</v>
      </c>
      <c r="AA12" s="74"/>
    </row>
    <row r="13" spans="1:28" s="39" customFormat="1" x14ac:dyDescent="0.25">
      <c r="A13" s="100"/>
      <c r="B13" s="84"/>
      <c r="C13" s="41"/>
      <c r="D13" s="95"/>
      <c r="E13" s="23"/>
      <c r="F13" s="22"/>
      <c r="G13" s="22"/>
      <c r="H13" s="22"/>
      <c r="I13" s="22"/>
      <c r="J13" s="22"/>
      <c r="K13" s="22"/>
      <c r="L13" s="36"/>
      <c r="M13" s="35"/>
      <c r="N13" s="3"/>
      <c r="O13" s="27"/>
      <c r="P13" s="22"/>
      <c r="Q13" s="27"/>
      <c r="R13" s="32"/>
      <c r="S13" s="96"/>
      <c r="T13" s="63"/>
      <c r="U13" s="63"/>
      <c r="V13" s="65"/>
      <c r="W13" s="66"/>
      <c r="X13" s="64"/>
      <c r="Y13" s="68"/>
      <c r="Z13" s="71"/>
      <c r="AA13" s="74"/>
    </row>
    <row r="14" spans="1:28" x14ac:dyDescent="0.25">
      <c r="B14" s="14"/>
      <c r="C14" s="2"/>
      <c r="D14" s="22"/>
      <c r="E14" s="23"/>
      <c r="F14" s="22"/>
      <c r="G14" s="22"/>
      <c r="H14" s="22"/>
      <c r="I14" s="22"/>
      <c r="J14" s="22"/>
      <c r="K14" s="22"/>
      <c r="L14" s="22"/>
      <c r="M14" s="22"/>
      <c r="N14" s="3"/>
      <c r="O14" s="3"/>
      <c r="P14" s="22"/>
      <c r="Q14" s="24"/>
      <c r="V14" s="61"/>
      <c r="W14" s="62"/>
      <c r="X14" s="64"/>
      <c r="Y14" s="68"/>
      <c r="Z14" s="73"/>
      <c r="AA14" s="74"/>
    </row>
    <row r="15" spans="1:28" x14ac:dyDescent="0.25">
      <c r="B15" s="4" t="s">
        <v>12</v>
      </c>
      <c r="C15" s="173" t="s">
        <v>35</v>
      </c>
      <c r="D15" s="173"/>
      <c r="E15" s="173"/>
      <c r="F15" s="173"/>
      <c r="G15" s="173"/>
      <c r="H15" s="173"/>
      <c r="I15" s="173"/>
      <c r="J15" s="173"/>
      <c r="K15" s="173"/>
      <c r="L15" s="173"/>
      <c r="M15" s="173"/>
      <c r="N15" s="173"/>
      <c r="O15" s="173"/>
      <c r="Y15" s="39"/>
      <c r="Z15" s="39"/>
      <c r="AA15" s="39"/>
      <c r="AB15" s="39"/>
    </row>
    <row r="16" spans="1:28" s="39" customFormat="1" x14ac:dyDescent="0.25">
      <c r="A16" s="100"/>
      <c r="B16" s="4"/>
      <c r="C16" s="174" t="s">
        <v>98</v>
      </c>
      <c r="D16" s="174"/>
      <c r="E16" s="174"/>
      <c r="F16" s="174"/>
      <c r="G16" s="174"/>
      <c r="H16" s="174"/>
      <c r="I16" s="174"/>
      <c r="J16" s="174"/>
      <c r="K16" s="174"/>
      <c r="L16" s="174"/>
      <c r="M16" s="174"/>
      <c r="N16" s="85"/>
      <c r="O16" s="85"/>
    </row>
    <row r="17" spans="1:29" s="39" customFormat="1" x14ac:dyDescent="0.25">
      <c r="A17" s="100"/>
      <c r="B17" s="4"/>
      <c r="C17" s="125" t="s">
        <v>101</v>
      </c>
      <c r="D17" s="125"/>
      <c r="E17" s="125"/>
      <c r="F17" s="125"/>
      <c r="G17" s="125"/>
      <c r="H17" s="125"/>
      <c r="I17" s="125"/>
      <c r="J17" s="125"/>
      <c r="K17" s="125"/>
      <c r="L17" s="125"/>
      <c r="M17" s="125"/>
      <c r="N17" s="121"/>
      <c r="O17" s="121"/>
    </row>
    <row r="18" spans="1:29" ht="29.25" customHeight="1" x14ac:dyDescent="0.25">
      <c r="B18" s="4"/>
      <c r="C18" s="167" t="s">
        <v>79</v>
      </c>
      <c r="D18" s="168"/>
      <c r="E18" s="168"/>
      <c r="F18" s="168"/>
      <c r="G18" s="168"/>
      <c r="H18" s="168"/>
      <c r="I18" s="168"/>
      <c r="J18" s="168"/>
      <c r="K18" s="168"/>
      <c r="L18" s="168"/>
      <c r="M18" s="168"/>
      <c r="N18" s="168"/>
      <c r="O18" s="168"/>
      <c r="Z18" s="178" t="s">
        <v>64</v>
      </c>
      <c r="AA18" s="178"/>
      <c r="AB18" s="178"/>
      <c r="AC18" s="77"/>
    </row>
    <row r="19" spans="1:29" ht="35.25" customHeight="1" x14ac:dyDescent="0.25">
      <c r="C19" s="167" t="s">
        <v>24</v>
      </c>
      <c r="D19" s="168"/>
      <c r="E19" s="168"/>
      <c r="F19" s="168"/>
      <c r="G19" s="168"/>
      <c r="H19" s="168"/>
      <c r="I19" s="168"/>
      <c r="J19" s="168"/>
      <c r="K19" s="168"/>
      <c r="L19" s="168"/>
      <c r="M19" s="168"/>
      <c r="N19" s="168"/>
      <c r="O19" s="168"/>
      <c r="P19" s="20"/>
      <c r="Z19" s="178" t="s">
        <v>65</v>
      </c>
      <c r="AA19" s="178"/>
      <c r="AB19" s="178"/>
      <c r="AC19" s="77"/>
    </row>
    <row r="20" spans="1:29" x14ac:dyDescent="0.25">
      <c r="C20" s="157" t="s">
        <v>76</v>
      </c>
      <c r="D20" s="157"/>
      <c r="E20" s="157"/>
      <c r="F20" s="157"/>
      <c r="G20" s="157"/>
      <c r="H20" s="157"/>
      <c r="I20" s="157"/>
      <c r="J20" s="157"/>
      <c r="K20" s="157"/>
      <c r="L20" s="157"/>
      <c r="M20" s="157"/>
      <c r="N20" s="157"/>
      <c r="O20" s="157"/>
      <c r="P20" s="157"/>
      <c r="Z20" s="77"/>
      <c r="AA20" s="77"/>
      <c r="AB20" s="77"/>
      <c r="AC20" s="77"/>
    </row>
    <row r="21" spans="1:29" x14ac:dyDescent="0.25">
      <c r="P21" s="20"/>
      <c r="Y21" s="39"/>
      <c r="Z21" s="177" t="s">
        <v>66</v>
      </c>
      <c r="AA21" s="177"/>
      <c r="AB21" s="177"/>
    </row>
    <row r="22" spans="1:29" x14ac:dyDescent="0.25">
      <c r="C22" s="156" t="s">
        <v>75</v>
      </c>
      <c r="D22" s="157"/>
      <c r="E22" s="157"/>
      <c r="F22" s="157"/>
      <c r="G22" s="157"/>
      <c r="H22" s="157"/>
      <c r="I22" s="157"/>
      <c r="J22" s="157"/>
      <c r="K22" s="157"/>
      <c r="L22" s="157"/>
      <c r="M22" s="157"/>
      <c r="N22" s="157"/>
      <c r="O22" s="157"/>
      <c r="Y22" s="39"/>
      <c r="Z22" s="39"/>
      <c r="AA22" s="39"/>
      <c r="AB22" s="39"/>
    </row>
    <row r="23" spans="1:29" x14ac:dyDescent="0.25">
      <c r="C23" s="158"/>
      <c r="D23" s="158"/>
      <c r="E23" s="158"/>
      <c r="F23" s="158"/>
      <c r="G23" s="158"/>
      <c r="H23" s="158"/>
      <c r="I23" s="158"/>
      <c r="J23" s="158"/>
      <c r="K23" s="158"/>
      <c r="L23" s="158"/>
      <c r="M23" s="158"/>
      <c r="N23" s="158"/>
      <c r="O23" s="158"/>
      <c r="P23" s="158"/>
      <c r="Q23" s="158"/>
      <c r="Z23" s="39"/>
      <c r="AA23" s="39"/>
    </row>
  </sheetData>
  <mergeCells count="23">
    <mergeCell ref="Z2:AA2"/>
    <mergeCell ref="Z3:AA3"/>
    <mergeCell ref="Z21:AB21"/>
    <mergeCell ref="Z18:AB18"/>
    <mergeCell ref="Z19:AB19"/>
    <mergeCell ref="C22:O22"/>
    <mergeCell ref="C23:Q23"/>
    <mergeCell ref="P3:Q3"/>
    <mergeCell ref="R3:S3"/>
    <mergeCell ref="D2:O2"/>
    <mergeCell ref="D3:E3"/>
    <mergeCell ref="C18:O18"/>
    <mergeCell ref="F3:O3"/>
    <mergeCell ref="B3:C3"/>
    <mergeCell ref="C15:O15"/>
    <mergeCell ref="C19:O19"/>
    <mergeCell ref="C20:P20"/>
    <mergeCell ref="C16:M16"/>
    <mergeCell ref="T3:U3"/>
    <mergeCell ref="P2:U2"/>
    <mergeCell ref="V3:W3"/>
    <mergeCell ref="X3:Y3"/>
    <mergeCell ref="V2:Y2"/>
  </mergeCells>
  <hyperlinks>
    <hyperlink ref="A1" location="Contents!A1" display="Contents"/>
    <hyperlink ref="C20:P20" r:id="rId1" display="2015-2016, United States Census Bureau, Quick Facts: Washington (Accessed 2017-08-02)"/>
    <hyperlink ref="C22:O22" r:id="rId2" display="② 2008- 2015, Centers for Disease Control and Prevention, Compressed Mortality, 1999-2015 (Accessed 2017-08-02)"/>
    <hyperlink ref="B12" r:id="rId3"/>
    <hyperlink ref="B10" r:id="rId4"/>
    <hyperlink ref="B9" r:id="rId5"/>
    <hyperlink ref="B7" r:id="rId6"/>
    <hyperlink ref="B8" r:id="rId7"/>
    <hyperlink ref="B6" r:id="rId8"/>
    <hyperlink ref="B5" r:id="rId9"/>
    <hyperlink ref="B11" r:id="rId10"/>
    <hyperlink ref="C18:O18" r:id="rId11" display="①'2009- J. Fox, Washington State Population Trends and Implications for Outdoor Recreation, (3 March, 2014)  Prepared for the Washington Blue Ribbon Task Force on Parks and Outdoor Recreation (Accessed 2017-08-02)"/>
    <hyperlink ref="C19:O19" r:id="rId12" display="2010-2014, Annual Estimates of the Resident Population for the United States, Regions, States, and Puerto Rico: April 1, 2010 to July 1, 2014 (NST-EST2014-01) (Accessed 2016-09-17)"/>
  </hyperlinks>
  <pageMargins left="0.7" right="0.7" top="0.75" bottom="0.75" header="0.3" footer="0.3"/>
  <pageSetup orientation="portrait" horizontalDpi="0" verticalDpi="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5"/>
  <sheetViews>
    <sheetView tabSelected="1" topLeftCell="A131" workbookViewId="0">
      <pane xSplit="2" topLeftCell="C1" activePane="topRight" state="frozen"/>
      <selection activeCell="A2" sqref="A2"/>
      <selection pane="topRight" activeCell="O127" sqref="O127"/>
    </sheetView>
  </sheetViews>
  <sheetFormatPr defaultRowHeight="15" x14ac:dyDescent="0.25"/>
  <cols>
    <col min="1" max="1" width="21.28515625" style="39" customWidth="1"/>
    <col min="2" max="2" width="32.7109375" style="100" customWidth="1"/>
  </cols>
  <sheetData>
    <row r="1" spans="1:33" ht="20.25" thickBot="1" x14ac:dyDescent="0.35">
      <c r="A1" s="105" t="s">
        <v>10</v>
      </c>
      <c r="B1" s="101" t="s">
        <v>78</v>
      </c>
    </row>
    <row r="2" spans="1:33" ht="15.75" thickTop="1" x14ac:dyDescent="0.25"/>
    <row r="3" spans="1:33" ht="17.25" customHeight="1" x14ac:dyDescent="0.25">
      <c r="A3" s="179" t="s">
        <v>82</v>
      </c>
      <c r="B3" s="183" t="s">
        <v>82</v>
      </c>
      <c r="C3" s="16"/>
      <c r="M3" s="16"/>
      <c r="W3" s="16"/>
      <c r="AG3" s="18"/>
    </row>
    <row r="4" spans="1:33" ht="15" customHeight="1" x14ac:dyDescent="0.25">
      <c r="A4" s="179"/>
      <c r="B4" s="183"/>
    </row>
    <row r="5" spans="1:33" x14ac:dyDescent="0.25">
      <c r="A5" s="180" t="s">
        <v>32</v>
      </c>
    </row>
    <row r="6" spans="1:33" x14ac:dyDescent="0.25">
      <c r="A6" s="180"/>
      <c r="B6" s="103" t="s">
        <v>83</v>
      </c>
    </row>
    <row r="8" spans="1:33" x14ac:dyDescent="0.25">
      <c r="A8" s="86" t="s">
        <v>48</v>
      </c>
      <c r="B8" s="181" t="s">
        <v>84</v>
      </c>
    </row>
    <row r="9" spans="1:33" x14ac:dyDescent="0.25">
      <c r="B9" s="181"/>
    </row>
    <row r="10" spans="1:33" x14ac:dyDescent="0.25">
      <c r="A10" s="86" t="s">
        <v>57</v>
      </c>
    </row>
    <row r="11" spans="1:33" x14ac:dyDescent="0.25">
      <c r="B11" s="181" t="s">
        <v>85</v>
      </c>
    </row>
    <row r="12" spans="1:33" x14ac:dyDescent="0.25">
      <c r="B12" s="181"/>
    </row>
    <row r="14" spans="1:33" ht="15" customHeight="1" x14ac:dyDescent="0.25">
      <c r="B14" s="181" t="s">
        <v>86</v>
      </c>
    </row>
    <row r="15" spans="1:33" x14ac:dyDescent="0.25">
      <c r="B15" s="181"/>
    </row>
    <row r="16" spans="1:33" x14ac:dyDescent="0.25">
      <c r="B16" s="104"/>
    </row>
    <row r="17" spans="2:2" x14ac:dyDescent="0.25">
      <c r="B17" s="123" t="s">
        <v>99</v>
      </c>
    </row>
    <row r="28" spans="2:2" s="39" customFormat="1" x14ac:dyDescent="0.25">
      <c r="B28" s="100"/>
    </row>
    <row r="29" spans="2:2" s="39" customFormat="1" x14ac:dyDescent="0.25">
      <c r="B29" s="100"/>
    </row>
    <row r="30" spans="2:2" s="39" customFormat="1" x14ac:dyDescent="0.25">
      <c r="B30" s="100"/>
    </row>
    <row r="31" spans="2:2" s="39" customFormat="1" x14ac:dyDescent="0.25">
      <c r="B31" s="100"/>
    </row>
    <row r="32" spans="2:2" s="39" customFormat="1" x14ac:dyDescent="0.25">
      <c r="B32" s="100"/>
    </row>
    <row r="33" spans="1:23" s="39" customFormat="1" x14ac:dyDescent="0.25">
      <c r="B33" s="100"/>
    </row>
    <row r="34" spans="1:23" s="39" customFormat="1" x14ac:dyDescent="0.25">
      <c r="B34" s="100"/>
    </row>
    <row r="35" spans="1:23" s="39" customFormat="1" x14ac:dyDescent="0.25">
      <c r="B35" s="100"/>
    </row>
    <row r="36" spans="1:23" s="39" customFormat="1" x14ac:dyDescent="0.25">
      <c r="B36" s="100"/>
    </row>
    <row r="37" spans="1:23" s="39" customFormat="1" x14ac:dyDescent="0.25">
      <c r="B37" s="100"/>
    </row>
    <row r="38" spans="1:23" s="39" customFormat="1" x14ac:dyDescent="0.25">
      <c r="B38" s="100"/>
    </row>
    <row r="39" spans="1:23" s="39" customFormat="1" x14ac:dyDescent="0.25">
      <c r="B39" s="100"/>
    </row>
    <row r="40" spans="1:23" s="39" customFormat="1" x14ac:dyDescent="0.25">
      <c r="B40" s="100"/>
    </row>
    <row r="41" spans="1:23" s="39" customFormat="1" x14ac:dyDescent="0.25">
      <c r="B41" s="100"/>
    </row>
    <row r="42" spans="1:23" s="39" customFormat="1" x14ac:dyDescent="0.25">
      <c r="B42" s="100"/>
    </row>
    <row r="44" spans="1:23" ht="18" customHeight="1" x14ac:dyDescent="0.25">
      <c r="A44" s="179" t="s">
        <v>82</v>
      </c>
      <c r="B44" s="182" t="s">
        <v>32</v>
      </c>
      <c r="C44" s="78"/>
      <c r="M44" s="18"/>
      <c r="W44" s="25"/>
    </row>
    <row r="45" spans="1:23" x14ac:dyDescent="0.25">
      <c r="A45" s="179"/>
      <c r="B45" s="182"/>
    </row>
    <row r="46" spans="1:23" x14ac:dyDescent="0.25">
      <c r="A46" s="180" t="s">
        <v>32</v>
      </c>
    </row>
    <row r="47" spans="1:23" x14ac:dyDescent="0.25">
      <c r="A47" s="180"/>
      <c r="B47" s="181" t="s">
        <v>87</v>
      </c>
    </row>
    <row r="48" spans="1:23" x14ac:dyDescent="0.25">
      <c r="B48" s="181"/>
    </row>
    <row r="49" spans="1:2" x14ac:dyDescent="0.25">
      <c r="A49" s="86" t="s">
        <v>48</v>
      </c>
    </row>
    <row r="50" spans="1:2" x14ac:dyDescent="0.25">
      <c r="B50" s="181" t="s">
        <v>88</v>
      </c>
    </row>
    <row r="51" spans="1:2" x14ac:dyDescent="0.25">
      <c r="A51" s="86" t="s">
        <v>57</v>
      </c>
      <c r="B51" s="181"/>
    </row>
    <row r="53" spans="1:2" x14ac:dyDescent="0.25">
      <c r="B53" s="181" t="s">
        <v>89</v>
      </c>
    </row>
    <row r="54" spans="1:2" x14ac:dyDescent="0.25">
      <c r="B54" s="181"/>
    </row>
    <row r="69" spans="2:18" s="39" customFormat="1" x14ac:dyDescent="0.25">
      <c r="B69" s="100"/>
    </row>
    <row r="70" spans="2:18" s="39" customFormat="1" x14ac:dyDescent="0.25">
      <c r="B70" s="100"/>
    </row>
    <row r="71" spans="2:18" s="39" customFormat="1" x14ac:dyDescent="0.25">
      <c r="B71" s="100"/>
    </row>
    <row r="72" spans="2:18" s="39" customFormat="1" x14ac:dyDescent="0.25">
      <c r="B72" s="100"/>
    </row>
    <row r="73" spans="2:18" s="39" customFormat="1" x14ac:dyDescent="0.25">
      <c r="B73" s="100"/>
    </row>
    <row r="74" spans="2:18" s="39" customFormat="1" x14ac:dyDescent="0.25">
      <c r="B74" s="100"/>
    </row>
    <row r="75" spans="2:18" s="39" customFormat="1" x14ac:dyDescent="0.25">
      <c r="B75" s="100"/>
    </row>
    <row r="76" spans="2:18" s="39" customFormat="1" x14ac:dyDescent="0.25">
      <c r="B76" s="100"/>
    </row>
    <row r="77" spans="2:18" s="39" customFormat="1" x14ac:dyDescent="0.25">
      <c r="B77" s="100"/>
    </row>
    <row r="78" spans="2:18" s="39" customFormat="1" x14ac:dyDescent="0.25">
      <c r="B78" s="100"/>
    </row>
    <row r="80" spans="2:18" x14ac:dyDescent="0.25">
      <c r="C80" s="83"/>
      <c r="D80" s="83"/>
      <c r="E80" s="83"/>
      <c r="F80" s="83"/>
      <c r="G80" s="83"/>
      <c r="H80" s="83"/>
      <c r="M80" s="83"/>
      <c r="N80" s="83"/>
      <c r="O80" s="83"/>
      <c r="P80" s="83"/>
      <c r="Q80" s="83"/>
      <c r="R80" s="83"/>
    </row>
    <row r="81" spans="1:40" x14ac:dyDescent="0.25">
      <c r="C81" s="83"/>
      <c r="D81" s="83"/>
      <c r="E81" s="83"/>
      <c r="F81" s="83"/>
      <c r="G81" s="83"/>
      <c r="H81" s="83"/>
      <c r="M81" s="83"/>
      <c r="N81" s="83"/>
      <c r="O81" s="83"/>
      <c r="P81" s="83"/>
      <c r="Q81" s="83"/>
      <c r="R81" s="83"/>
    </row>
    <row r="82" spans="1:40" x14ac:dyDescent="0.25">
      <c r="C82" s="83"/>
      <c r="D82" s="83"/>
      <c r="E82" s="83"/>
      <c r="F82" s="83"/>
      <c r="G82" s="83"/>
      <c r="H82" s="83"/>
      <c r="M82" s="83"/>
      <c r="N82" s="83"/>
      <c r="O82" s="83"/>
      <c r="P82" s="83"/>
      <c r="Q82" s="83"/>
      <c r="R82" s="83"/>
    </row>
    <row r="83" spans="1:40" ht="34.5" customHeight="1" x14ac:dyDescent="0.25">
      <c r="C83" s="83"/>
      <c r="D83" s="137" t="s">
        <v>80</v>
      </c>
      <c r="E83" s="137"/>
      <c r="F83" s="137"/>
      <c r="G83" s="137"/>
      <c r="H83" s="137"/>
      <c r="I83" s="137"/>
      <c r="J83" s="137"/>
      <c r="K83" s="137"/>
      <c r="L83" s="137"/>
      <c r="M83" s="137"/>
      <c r="N83" s="137"/>
      <c r="O83" s="83"/>
      <c r="P83" s="83"/>
      <c r="Q83" s="137" t="s">
        <v>81</v>
      </c>
      <c r="R83" s="137"/>
      <c r="S83" s="137"/>
      <c r="T83" s="137"/>
      <c r="U83" s="137"/>
      <c r="V83" s="137"/>
      <c r="W83" s="137"/>
      <c r="X83" s="137"/>
      <c r="Y83" s="137"/>
      <c r="Z83" s="137"/>
      <c r="AA83" s="137"/>
      <c r="AD83" s="137" t="s">
        <v>80</v>
      </c>
      <c r="AE83" s="137"/>
      <c r="AF83" s="137"/>
      <c r="AG83" s="137"/>
      <c r="AH83" s="137"/>
      <c r="AI83" s="137"/>
      <c r="AJ83" s="137"/>
      <c r="AK83" s="137"/>
      <c r="AL83" s="137"/>
      <c r="AM83" s="137"/>
      <c r="AN83" s="137"/>
    </row>
    <row r="84" spans="1:40" s="39" customFormat="1" ht="34.5" customHeight="1" x14ac:dyDescent="0.25">
      <c r="B84" s="100"/>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D84" s="83"/>
      <c r="AE84" s="83"/>
      <c r="AF84" s="83"/>
      <c r="AG84" s="83"/>
      <c r="AH84" s="83"/>
      <c r="AI84" s="83"/>
      <c r="AJ84" s="83"/>
      <c r="AK84" s="83"/>
      <c r="AL84" s="83"/>
      <c r="AM84" s="83"/>
      <c r="AN84" s="83"/>
    </row>
    <row r="85" spans="1:40" s="39" customFormat="1" ht="15" customHeight="1" x14ac:dyDescent="0.25">
      <c r="B85" s="100"/>
      <c r="C85" s="83"/>
      <c r="D85" s="83"/>
      <c r="E85" s="83"/>
      <c r="F85" s="83"/>
      <c r="G85" s="83"/>
      <c r="H85" s="83"/>
      <c r="M85" s="83"/>
      <c r="N85" s="83"/>
      <c r="O85" s="83"/>
      <c r="P85" s="83"/>
      <c r="Q85" s="83"/>
      <c r="R85" s="83"/>
    </row>
    <row r="87" spans="1:40" ht="19.5" customHeight="1" thickBot="1" x14ac:dyDescent="0.35">
      <c r="A87" s="179" t="s">
        <v>82</v>
      </c>
      <c r="B87" s="102" t="s">
        <v>48</v>
      </c>
      <c r="C87" s="25"/>
      <c r="M87" s="25"/>
    </row>
    <row r="88" spans="1:40" ht="15.75" thickTop="1" x14ac:dyDescent="0.25">
      <c r="A88" s="179"/>
    </row>
    <row r="89" spans="1:40" x14ac:dyDescent="0.25">
      <c r="A89" s="180" t="s">
        <v>32</v>
      </c>
    </row>
    <row r="90" spans="1:40" x14ac:dyDescent="0.25">
      <c r="A90" s="180"/>
    </row>
    <row r="92" spans="1:40" x14ac:dyDescent="0.25">
      <c r="A92" s="86" t="s">
        <v>48</v>
      </c>
    </row>
    <row r="94" spans="1:40" x14ac:dyDescent="0.25">
      <c r="A94" s="86" t="s">
        <v>57</v>
      </c>
    </row>
    <row r="113" spans="1:3" x14ac:dyDescent="0.25">
      <c r="C113" s="57" t="s">
        <v>10</v>
      </c>
    </row>
    <row r="128" spans="1:3" ht="18" thickBot="1" x14ac:dyDescent="0.35">
      <c r="A128" s="179" t="s">
        <v>82</v>
      </c>
      <c r="B128" s="102" t="s">
        <v>57</v>
      </c>
    </row>
    <row r="129" spans="1:1" ht="15.75" thickTop="1" x14ac:dyDescent="0.25">
      <c r="A129" s="179"/>
    </row>
    <row r="130" spans="1:1" x14ac:dyDescent="0.25">
      <c r="A130" s="180" t="s">
        <v>32</v>
      </c>
    </row>
    <row r="131" spans="1:1" x14ac:dyDescent="0.25">
      <c r="A131" s="180"/>
    </row>
    <row r="133" spans="1:1" x14ac:dyDescent="0.25">
      <c r="A133" s="86" t="s">
        <v>48</v>
      </c>
    </row>
    <row r="135" spans="1:1" x14ac:dyDescent="0.25">
      <c r="A135" s="86" t="s">
        <v>57</v>
      </c>
    </row>
  </sheetData>
  <mergeCells count="19">
    <mergeCell ref="AD83:AN83"/>
    <mergeCell ref="A5:A6"/>
    <mergeCell ref="B44:B45"/>
    <mergeCell ref="B3:B4"/>
    <mergeCell ref="A3:A4"/>
    <mergeCell ref="A44:A45"/>
    <mergeCell ref="A46:A47"/>
    <mergeCell ref="D83:N83"/>
    <mergeCell ref="Q83:AA83"/>
    <mergeCell ref="A87:A88"/>
    <mergeCell ref="A89:A90"/>
    <mergeCell ref="A128:A129"/>
    <mergeCell ref="A130:A131"/>
    <mergeCell ref="B8:B9"/>
    <mergeCell ref="B11:B12"/>
    <mergeCell ref="B14:B15"/>
    <mergeCell ref="B47:B48"/>
    <mergeCell ref="B50:B51"/>
    <mergeCell ref="B53:B54"/>
  </mergeCells>
  <hyperlinks>
    <hyperlink ref="A1" location="Contents!A1" display="Contents"/>
    <hyperlink ref="C113" location="Contents!A1" display="Contents"/>
    <hyperlink ref="A3" location="Heading_Charts_Assisted_Suicide_Prescriptions___Deaths" display="Assisted Suicide Prescriptions &amp; Deaths"/>
    <hyperlink ref="A5:A6" location="Heading_Charts_Physicians___Pharmacists_Involved" display="Physicians &amp; Pharmacists Involved"/>
    <hyperlink ref="A8" location="Heading_Charts_Frequency" display="Frequency"/>
    <hyperlink ref="A10" location="Heading_Charts_Review" display="Review"/>
    <hyperlink ref="A44" location="Heading_Charts_Assisted_Suicide_Prescriptions___Deaths" display="Assisted Suicide Prescriptions &amp; Deaths"/>
    <hyperlink ref="A46:A47" location="Heading_Charts_Physicians___Pharmacists_Involved" display="Physicians &amp; Pharmacists Involved"/>
    <hyperlink ref="A49" location="Heading_Charts_Frequency" display="Frequency"/>
    <hyperlink ref="A51" location="Heading_Charts_Review" display="Review"/>
    <hyperlink ref="A87" location="Heading_Charts_Assisted_Suicide_Prescriptions___Deaths" display="Assisted Suicide Prescriptions &amp; Deaths"/>
    <hyperlink ref="A89:A90" location="Heading_Charts_Physicians___Pharmacists_Involved" display="Physicians &amp; Pharmacists Involved"/>
    <hyperlink ref="A92" location="Heading_Charts_Frequency" display="Frequency"/>
    <hyperlink ref="A94" location="Heading_Charts_Review" display="Review"/>
    <hyperlink ref="A128" location="Heading_Charts_Assisted_Suicide_Prescriptions___Deaths" display="Assisted Suicide Prescriptions &amp; Deaths"/>
    <hyperlink ref="A130:A131" location="Heading_Charts_Physicians___Pharmacists_Involved" display="Physicians &amp; Pharmacists Involved"/>
    <hyperlink ref="A133" location="Heading_Charts_Frequency" display="Frequency"/>
    <hyperlink ref="A135" location="Heading_Charts_Review" display="Review"/>
    <hyperlink ref="B6" location="Chart_Assisted_Suicide_and_Drugs_Dispensed" display="Assisted Suicide &amp; Drugs Dispensed"/>
    <hyperlink ref="B8:B9" location="Chart_Assisted_Suicide_PerCentage_Drugs_Dispensed" display="Assisted Suicide as % of Drugs Dispensed"/>
    <hyperlink ref="B11:B12" location="Chart_Drugs_Dispensed_Assisted_Suicide_Rates" display="Drugs Dispensed and Assisted Suicide Rates"/>
    <hyperlink ref="B14:B15" location="Chart_Assisted_Suicide_and_Mortality_All_Causes_100000_Population" display="Assisted Suicide &amp; Mortality from All Causes Per 100,000 Population"/>
    <hyperlink ref="B47:B48" location="Chart_Number_Physicians_Pharmacists_Involved" display="Number of Physicians &amp; Pharmacists Involved"/>
    <hyperlink ref="B50:B51" location="Chart_Percentage_Physicians_Pharmacists_Involved" display="% of All Physicians &amp; Pharmacists Involved"/>
    <hyperlink ref="B53:B54" location="Chart_Avg_Annual_Assisted_Suicide_Caseload" display="Average Annual Assisted Suicide Caseload"/>
    <hyperlink ref="B17" location="Chart_Assisted_Suicide_Other_Outcomes" display="Assisted Suicide vs Other Outcome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14" sqref="A14"/>
    </sheetView>
  </sheetViews>
  <sheetFormatPr defaultRowHeight="15" x14ac:dyDescent="0.25"/>
  <cols>
    <col min="1" max="1" width="26.7109375" customWidth="1"/>
    <col min="2" max="2" width="9.85546875" customWidth="1"/>
    <col min="3" max="3" width="14.140625" customWidth="1"/>
    <col min="4" max="4" width="14.85546875" customWidth="1"/>
    <col min="5" max="5" width="12" customWidth="1"/>
    <col min="6" max="6" width="16.5703125" customWidth="1"/>
    <col min="7" max="8" width="15.85546875" customWidth="1"/>
    <col min="9" max="9" width="9.5703125" customWidth="1"/>
    <col min="10" max="10" width="11.85546875" customWidth="1"/>
    <col min="11" max="11" width="16.140625" customWidth="1"/>
    <col min="12" max="12" width="15.85546875" customWidth="1"/>
  </cols>
  <sheetData>
    <row r="1" spans="1:10" ht="15.75" thickBot="1" x14ac:dyDescent="0.3">
      <c r="A1" s="19" t="s">
        <v>10</v>
      </c>
    </row>
    <row r="3" spans="1:10" ht="29.25" customHeight="1" thickBot="1" x14ac:dyDescent="0.3">
      <c r="A3" s="43" t="s">
        <v>36</v>
      </c>
      <c r="B3" s="6" t="s">
        <v>0</v>
      </c>
      <c r="C3" s="17" t="s">
        <v>9</v>
      </c>
      <c r="D3" s="28" t="s">
        <v>31</v>
      </c>
    </row>
    <row r="4" spans="1:10" ht="15.75" thickTop="1" x14ac:dyDescent="0.25">
      <c r="B4" s="47" t="s">
        <v>8</v>
      </c>
      <c r="C4" s="44">
        <v>24670</v>
      </c>
      <c r="D4" s="52">
        <v>8216</v>
      </c>
    </row>
    <row r="5" spans="1:10" x14ac:dyDescent="0.25">
      <c r="B5" s="33" t="s">
        <v>7</v>
      </c>
      <c r="C5" s="44">
        <v>25135</v>
      </c>
      <c r="D5" s="52">
        <v>8556</v>
      </c>
    </row>
    <row r="6" spans="1:10" x14ac:dyDescent="0.25">
      <c r="B6" s="33" t="s">
        <v>6</v>
      </c>
      <c r="C6" s="44">
        <v>25783</v>
      </c>
      <c r="D6" s="52">
        <v>8861</v>
      </c>
    </row>
    <row r="7" spans="1:10" x14ac:dyDescent="0.25">
      <c r="B7" s="33" t="s">
        <v>5</v>
      </c>
      <c r="C7" s="44">
        <v>26167</v>
      </c>
      <c r="D7" s="52">
        <v>8983</v>
      </c>
    </row>
    <row r="8" spans="1:10" x14ac:dyDescent="0.25">
      <c r="B8" s="33" t="s">
        <v>4</v>
      </c>
      <c r="C8" s="44">
        <v>26536</v>
      </c>
      <c r="D8" s="52">
        <v>9289</v>
      </c>
    </row>
    <row r="9" spans="1:10" x14ac:dyDescent="0.25">
      <c r="B9" s="33" t="s">
        <v>3</v>
      </c>
      <c r="C9" s="44">
        <v>27044</v>
      </c>
      <c r="D9" s="52">
        <v>9391</v>
      </c>
    </row>
    <row r="10" spans="1:10" x14ac:dyDescent="0.25">
      <c r="B10" s="33" t="s">
        <v>2</v>
      </c>
      <c r="C10" s="44">
        <v>27692</v>
      </c>
      <c r="D10" s="52">
        <v>9627</v>
      </c>
    </row>
    <row r="11" spans="1:10" x14ac:dyDescent="0.25">
      <c r="B11" s="7" t="s">
        <v>1</v>
      </c>
      <c r="C11" s="12"/>
      <c r="D11" s="53"/>
    </row>
    <row r="12" spans="1:10" x14ac:dyDescent="0.25">
      <c r="B12" s="7"/>
      <c r="C12" s="15"/>
      <c r="D12" s="54"/>
    </row>
    <row r="13" spans="1:10" x14ac:dyDescent="0.25">
      <c r="B13" s="48"/>
      <c r="C13" s="49"/>
      <c r="D13" s="55"/>
    </row>
    <row r="14" spans="1:10" x14ac:dyDescent="0.25">
      <c r="B14" s="50"/>
      <c r="C14" s="51"/>
      <c r="D14" s="56"/>
    </row>
    <row r="16" spans="1:10" x14ac:dyDescent="0.25">
      <c r="B16" s="4" t="s">
        <v>12</v>
      </c>
      <c r="C16" s="167" t="s">
        <v>37</v>
      </c>
      <c r="D16" s="167"/>
      <c r="E16" s="167"/>
      <c r="F16" s="167"/>
      <c r="G16" s="167"/>
      <c r="H16" s="167"/>
      <c r="I16" s="167"/>
      <c r="J16" s="45"/>
    </row>
    <row r="17" spans="3:9" x14ac:dyDescent="0.25">
      <c r="C17" s="167"/>
      <c r="D17" s="167"/>
      <c r="E17" s="167"/>
      <c r="F17" s="167"/>
      <c r="G17" s="167"/>
      <c r="H17" s="167"/>
      <c r="I17" s="167"/>
    </row>
    <row r="18" spans="3:9" x14ac:dyDescent="0.25">
      <c r="C18" s="167" t="s">
        <v>38</v>
      </c>
      <c r="D18" s="167"/>
      <c r="E18" s="167"/>
      <c r="F18" s="167"/>
      <c r="G18" s="167"/>
      <c r="H18" s="167"/>
      <c r="I18" s="167"/>
    </row>
    <row r="19" spans="3:9" x14ac:dyDescent="0.25">
      <c r="C19" s="167"/>
      <c r="D19" s="167"/>
      <c r="E19" s="167"/>
      <c r="F19" s="167"/>
      <c r="G19" s="167"/>
      <c r="H19" s="167"/>
      <c r="I19" s="167"/>
    </row>
    <row r="20" spans="3:9" x14ac:dyDescent="0.25">
      <c r="C20" s="185" t="s">
        <v>77</v>
      </c>
      <c r="D20" s="185"/>
      <c r="E20" s="185"/>
      <c r="F20" s="185"/>
      <c r="G20" s="185"/>
      <c r="H20" s="185"/>
      <c r="I20" s="185"/>
    </row>
    <row r="21" spans="3:9" x14ac:dyDescent="0.25">
      <c r="C21" s="185"/>
      <c r="D21" s="185"/>
      <c r="E21" s="185"/>
      <c r="F21" s="185"/>
      <c r="G21" s="185"/>
      <c r="H21" s="185"/>
      <c r="I21" s="185"/>
    </row>
    <row r="22" spans="3:9" x14ac:dyDescent="0.25">
      <c r="C22" s="184"/>
      <c r="D22" s="184"/>
      <c r="E22" s="184"/>
    </row>
    <row r="23" spans="3:9" x14ac:dyDescent="0.25">
      <c r="C23" s="184"/>
      <c r="D23" s="184"/>
      <c r="E23" s="184"/>
    </row>
  </sheetData>
  <mergeCells count="5">
    <mergeCell ref="C22:E22"/>
    <mergeCell ref="C23:E23"/>
    <mergeCell ref="C16:I17"/>
    <mergeCell ref="C18:I19"/>
    <mergeCell ref="C20:I21"/>
  </mergeCells>
  <hyperlinks>
    <hyperlink ref="A1" location="Contents!A1" display="Contents"/>
    <hyperlink ref="B4:D6" r:id="rId1" display="2009"/>
    <hyperlink ref="C16:I17" r:id="rId2" display="2009-2011, Washington State Dept. of Health, Health Systems Quality Assurance, Health Profession Discipline and Regulatory Activities, December, 2012 (Accessed 2016-09-17)"/>
    <hyperlink ref="C18:I19" r:id="rId3" display="2012-2013, Washington State Dept. of Health, Health Systems Quality Assurance Division, Uniform Disciplinary Act Biennial Report, December, 2013 (Accessed 2016-09-17)"/>
    <hyperlink ref="B7:D8" r:id="rId4" display="2012"/>
    <hyperlink ref="B9:D10" r:id="rId5" display="2014"/>
    <hyperlink ref="C20:I21" r:id="rId6" display="2014-2015, Washington State Dept. of Health, Health Systems Quality Assurance Division, Uniform Disciplinary Act Biennal Report, June 2016 (Accessed 2017-08-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32</vt:i4>
      </vt:variant>
    </vt:vector>
  </HeadingPairs>
  <TitlesOfParts>
    <vt:vector size="36" baseType="lpstr">
      <vt:lpstr>Contents</vt:lpstr>
      <vt:lpstr>Tables</vt:lpstr>
      <vt:lpstr>Charts</vt:lpstr>
      <vt:lpstr>Sources</vt:lpstr>
      <vt:lpstr>Chart_Assisted_Suicide_and_Drugs_Dispensed</vt:lpstr>
      <vt:lpstr>Chart_Assisted_Suicide_and_Mortality_All_Causes_100000_Population</vt:lpstr>
      <vt:lpstr>Chart_Assisted_Suicide_Other_Outcomes</vt:lpstr>
      <vt:lpstr>Chart_Assisted_Suicide_PerCentage_Drugs_Dispensed</vt:lpstr>
      <vt:lpstr>Chart_Avg_Annual_Assisted_Suicide_Caseload</vt:lpstr>
      <vt:lpstr>Chart_Drugs_Dispensed_Assisted_Suicide_Rates</vt:lpstr>
      <vt:lpstr>Chart_Frequency</vt:lpstr>
      <vt:lpstr>Chart_Number_Physicians_Pharmacists_Involved</vt:lpstr>
      <vt:lpstr>Chart_Percentage_Physicians_Pharmacists_Involved</vt:lpstr>
      <vt:lpstr>Chart_Review</vt:lpstr>
      <vt:lpstr>Heading_Charts_Assisted_Suicide_Prescriptions___Deaths</vt:lpstr>
      <vt:lpstr>Heading_Charts_Frequency</vt:lpstr>
      <vt:lpstr>Heading_Charts_Physicians___Pharmacists_Involved</vt:lpstr>
      <vt:lpstr>Heading_Charts_Review</vt:lpstr>
      <vt:lpstr>Table_Annual_Caseload_Per_Involved_Pharmacist</vt:lpstr>
      <vt:lpstr>Table_Annual_Caseload_Per_Involved_Physician</vt:lpstr>
      <vt:lpstr>Table_Assisted_Suicide</vt:lpstr>
      <vt:lpstr>Table_Assisted_Suicide_as_PerCent_All_Deaths</vt:lpstr>
      <vt:lpstr>Table_Assisted_Suicide_Deaths</vt:lpstr>
      <vt:lpstr>Table_Assisted_Suicide_Other_Outcomes</vt:lpstr>
      <vt:lpstr>Table_Assisted_Suicide_per_100_000_Population</vt:lpstr>
      <vt:lpstr>Table_Deaths_as_Percentage_of_Drugs_Dispensed</vt:lpstr>
      <vt:lpstr>Table_Dispensing_Pharmacists</vt:lpstr>
      <vt:lpstr>Table_Drugs_Dispensed</vt:lpstr>
      <vt:lpstr>Table_Drugs_Dispensed_per_100_000_Population</vt:lpstr>
      <vt:lpstr>Table_Frequency_Deaths</vt:lpstr>
      <vt:lpstr>Table_Frequency_Prescriptions</vt:lpstr>
      <vt:lpstr>Table_Percentage_of_All_Licensed_Physicians</vt:lpstr>
      <vt:lpstr>Table_Physicians_Pharmacists_Involved</vt:lpstr>
      <vt:lpstr>Table_Prescribing_Physicians</vt:lpstr>
      <vt:lpstr>Table_Review</vt:lpstr>
      <vt:lpstr>TablePercentage_of_All_Licensed_Pharmacists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dc:creator>
  <cp:lastModifiedBy>Project</cp:lastModifiedBy>
  <dcterms:created xsi:type="dcterms:W3CDTF">2016-08-24T18:05:06Z</dcterms:created>
  <dcterms:modified xsi:type="dcterms:W3CDTF">2017-08-29T19:14:06Z</dcterms:modified>
</cp:coreProperties>
</file>